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65" yWindow="65431" windowWidth="15450" windowHeight="12825" activeTab="0"/>
  </bookViews>
  <sheets>
    <sheet name="Форма" sheetId="1" r:id="rId1"/>
  </sheets>
  <definedNames>
    <definedName name="_xlnm.Print_Titles" localSheetId="0">'Форма'!$4:$7</definedName>
  </definedNames>
  <calcPr fullCalcOnLoad="1"/>
</workbook>
</file>

<file path=xl/comments1.xml><?xml version="1.0" encoding="utf-8"?>
<comments xmlns="http://schemas.openxmlformats.org/spreadsheetml/2006/main">
  <authors>
    <author>Любименко Л.А.</author>
  </authors>
  <commentList>
    <comment ref="B11" authorId="0">
      <text>
        <r>
          <rPr>
            <b/>
            <sz val="8"/>
            <rFont val="Tahoma"/>
            <family val="2"/>
          </rPr>
          <t>Любименко Л.А.:</t>
        </r>
        <r>
          <rPr>
            <sz val="8"/>
            <rFont val="Tahoma"/>
            <family val="2"/>
          </rPr>
          <t xml:space="preserve">
*56/96,7</t>
        </r>
      </text>
    </comment>
  </commentList>
</comments>
</file>

<file path=xl/sharedStrings.xml><?xml version="1.0" encoding="utf-8"?>
<sst xmlns="http://schemas.openxmlformats.org/spreadsheetml/2006/main" count="87" uniqueCount="85">
  <si>
    <t>ПОКАЗАТЕЛИ</t>
  </si>
  <si>
    <t>I.</t>
  </si>
  <si>
    <t>Доходы</t>
  </si>
  <si>
    <t>1.1</t>
  </si>
  <si>
    <t>Налог на доходы физических лиц</t>
  </si>
  <si>
    <t>1.2</t>
  </si>
  <si>
    <t>1.3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</si>
  <si>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</si>
  <si>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</si>
  <si>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</si>
  <si>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</si>
  <si>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</si>
  <si>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</si>
  <si>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</si>
  <si>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</si>
  <si>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</si>
  <si>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</si>
  <si>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</si>
  <si>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3.3</t>
  </si>
  <si>
    <t>Кредиты коммерческих банков</t>
  </si>
  <si>
    <t>3.4</t>
  </si>
  <si>
    <t>Иные источники</t>
  </si>
  <si>
    <t xml:space="preserve">Дотации на выравнивание бюджетной обеспеченности </t>
  </si>
  <si>
    <t xml:space="preserve">Дотации на поддержку мер по обеспечению сбалансированности бюджетов </t>
  </si>
  <si>
    <t>Безвозмездные перечисления из республиканского бюджета Республики Коми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</si>
  <si>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</si>
  <si>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</si>
  <si>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</si>
  <si>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</si>
  <si>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Погашение кредитов (-)</t>
  </si>
  <si>
    <t>Привлечение кредитов (+)</t>
  </si>
  <si>
    <t>Кредиты республиканского бюджета</t>
  </si>
  <si>
    <t>тыс.руб.</t>
  </si>
  <si>
    <t>Налоговые и неналоговые доходы</t>
  </si>
  <si>
    <t>0100</t>
  </si>
  <si>
    <t>Общегосударственные расходы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</si>
  <si>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</si>
  <si>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</si>
  <si>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</si>
  <si>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</si>
  <si>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</si>
  <si>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</si>
  <si>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</si>
  <si>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</si>
  <si>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</si>
  <si>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</si>
  <si>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</si>
  <si>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</si>
  <si>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</si>
  <si>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</si>
  <si>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</si>
  <si>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</si>
  <si>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0200</t>
  </si>
  <si>
    <t>Национальная оборона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</si>
  <si>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</si>
  <si>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</si>
  <si>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</si>
  <si>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</si>
  <si>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 том числе по доп.нормативу</t>
  </si>
  <si>
    <t>1.4</t>
  </si>
  <si>
    <t>Доходы бюджетов от возврата бюджетами  и организациями остатков субсидий, субвенций и иных</t>
  </si>
  <si>
    <t>1.5</t>
  </si>
  <si>
    <t>Возврат остатков субсидий, субвенций и иных МБТ, имеющих целевое назначение, прошлых лет</t>
  </si>
  <si>
    <t xml:space="preserve">Ожидаемое исполнение </t>
  </si>
  <si>
    <t>Акцизы</t>
  </si>
  <si>
    <t>НАЛОГИ НА СОВОКУПНЫЙ ДОХОД</t>
  </si>
  <si>
    <t>Налог, взимаемый в связи с применением УСН</t>
  </si>
  <si>
    <t>Единый сельскохозяйственный налог</t>
  </si>
  <si>
    <t xml:space="preserve">Единый налог на вмененный доход </t>
  </si>
  <si>
    <t>Патент</t>
  </si>
  <si>
    <t>ДОХОДЫ ОТ ИСПОЛЬЗОВАНИЯ ИМУЩЕСТВА, НАХОДЯЩЕГОСЯ В МУНИЦИПАЛЬНОЙ СОБСТВЕННОСТИ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</si>
  <si>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</si>
  <si>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</si>
  <si>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</si>
  <si>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</si>
  <si>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</si>
  <si>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</si>
  <si>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</si>
  <si>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Прочие дотации</t>
  </si>
  <si>
    <t>Исполнено 
на 01.12.2020</t>
  </si>
  <si>
    <t>Ожидаемое исполнение  бюджета МО МР "Корткеросский" на  2023 год</t>
  </si>
  <si>
    <t>Уточнённая роспись 
на 01.11.2023</t>
  </si>
  <si>
    <t>Исполнено 
на 01.11.2023</t>
  </si>
  <si>
    <t>1.6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</si>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</sst>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0" borderId="1">
      <alignment horizontal="right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2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vertical="center" wrapText="1"/>
    </xf>
    <xf numFmtId="4" fontId="50" fillId="0" borderId="11" xfId="74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4" fontId="4" fillId="32" borderId="11" xfId="0" applyNumberFormat="1" applyFont="1" applyFill="1" applyBorder="1" applyAlignment="1">
      <alignment horizontal="right" wrapText="1"/>
    </xf>
    <xf numFmtId="3" fontId="50" fillId="32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4" fillId="0" borderId="11" xfId="74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172" fontId="50" fillId="32" borderId="11" xfId="74" applyNumberFormat="1" applyFont="1" applyFill="1" applyBorder="1" applyAlignment="1" applyProtection="1">
      <alignment horizontal="right" vertical="center"/>
      <protection locked="0"/>
    </xf>
    <xf numFmtId="172" fontId="50" fillId="32" borderId="15" xfId="0" applyNumberFormat="1" applyFont="1" applyFill="1" applyBorder="1" applyAlignment="1" applyProtection="1">
      <alignment horizontal="right" vertical="center" wrapText="1"/>
      <protection/>
    </xf>
    <xf numFmtId="172" fontId="51" fillId="32" borderId="11" xfId="74" applyNumberFormat="1" applyFont="1" applyFill="1" applyBorder="1" applyAlignment="1" applyProtection="1">
      <alignment horizontal="right" vertical="center"/>
      <protection locked="0"/>
    </xf>
    <xf numFmtId="172" fontId="51" fillId="32" borderId="15" xfId="0" applyNumberFormat="1" applyFont="1" applyFill="1" applyBorder="1" applyAlignment="1" applyProtection="1">
      <alignment horizontal="right" vertical="center" wrapText="1"/>
      <protection/>
    </xf>
    <xf numFmtId="172" fontId="51" fillId="32" borderId="16" xfId="0" applyNumberFormat="1" applyFont="1" applyFill="1" applyBorder="1" applyAlignment="1" applyProtection="1">
      <alignment horizontal="right" vertical="center" wrapText="1"/>
      <protection/>
    </xf>
    <xf numFmtId="172" fontId="51" fillId="32" borderId="13" xfId="74" applyNumberFormat="1" applyFont="1" applyFill="1" applyBorder="1" applyAlignment="1" applyProtection="1">
      <alignment horizontal="right" vertical="center"/>
      <protection locked="0"/>
    </xf>
    <xf numFmtId="172" fontId="50" fillId="32" borderId="11" xfId="74" applyNumberFormat="1" applyFont="1" applyFill="1" applyBorder="1" applyAlignment="1" applyProtection="1">
      <alignment horizontal="right" vertical="center" wrapText="1"/>
      <protection locked="0"/>
    </xf>
    <xf numFmtId="3" fontId="51" fillId="32" borderId="12" xfId="0" applyNumberFormat="1" applyFont="1" applyFill="1" applyBorder="1" applyAlignment="1" applyProtection="1">
      <alignment horizontal="right" vertical="center" wrapText="1"/>
      <protection locked="0"/>
    </xf>
    <xf numFmtId="172" fontId="51" fillId="32" borderId="11" xfId="0" applyNumberFormat="1" applyFont="1" applyFill="1" applyBorder="1" applyAlignment="1" applyProtection="1">
      <alignment horizontal="right" vertical="center" wrapText="1"/>
      <protection locked="0"/>
    </xf>
    <xf numFmtId="172" fontId="50" fillId="32" borderId="11" xfId="0" applyNumberFormat="1" applyFont="1" applyFill="1" applyBorder="1" applyAlignment="1" applyProtection="1">
      <alignment horizontal="right" vertical="center" wrapText="1"/>
      <protection locked="0"/>
    </xf>
    <xf numFmtId="4" fontId="51" fillId="32" borderId="11" xfId="0" applyNumberFormat="1" applyFont="1" applyFill="1" applyBorder="1" applyAlignment="1" applyProtection="1">
      <alignment horizontal="right" vertical="center" wrapText="1"/>
      <protection locked="0"/>
    </xf>
    <xf numFmtId="172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172" fontId="2" fillId="32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32" borderId="11" xfId="0" applyNumberFormat="1" applyFont="1" applyFill="1" applyBorder="1" applyAlignment="1" applyProtection="1">
      <alignment horizontal="right" vertical="center" wrapText="1"/>
      <protection locked="0"/>
    </xf>
    <xf numFmtId="172" fontId="4" fillId="32" borderId="11" xfId="74" applyNumberFormat="1" applyFont="1" applyFill="1" applyBorder="1" applyAlignment="1" applyProtection="1">
      <alignment horizontal="right" vertical="center"/>
      <protection locked="0"/>
    </xf>
    <xf numFmtId="172" fontId="2" fillId="32" borderId="11" xfId="74" applyNumberFormat="1" applyFont="1" applyFill="1" applyBorder="1" applyAlignment="1" applyProtection="1">
      <alignment horizontal="right" vertical="center"/>
      <protection locked="0"/>
    </xf>
    <xf numFmtId="172" fontId="2" fillId="32" borderId="13" xfId="74" applyNumberFormat="1" applyFont="1" applyFill="1" applyBorder="1" applyAlignment="1" applyProtection="1">
      <alignment horizontal="right" vertical="center"/>
      <protection locked="0"/>
    </xf>
    <xf numFmtId="172" fontId="4" fillId="32" borderId="11" xfId="74" applyNumberFormat="1" applyFont="1" applyFill="1" applyBorder="1" applyAlignment="1" applyProtection="1">
      <alignment horizontal="right" vertical="center" wrapText="1"/>
      <protection locked="0"/>
    </xf>
    <xf numFmtId="3" fontId="2" fillId="32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2" borderId="17" xfId="33" applyNumberFormat="1" applyFont="1" applyFill="1" applyBorder="1" applyAlignment="1" applyProtection="1">
      <alignment horizontal="right" vertical="center"/>
      <protection locked="0"/>
    </xf>
    <xf numFmtId="4" fontId="4" fillId="32" borderId="1" xfId="33" applyNumberFormat="1" applyFont="1" applyFill="1" applyAlignment="1" applyProtection="1">
      <alignment horizontal="right" vertical="center"/>
      <protection locked="0"/>
    </xf>
    <xf numFmtId="4" fontId="2" fillId="32" borderId="1" xfId="33" applyNumberFormat="1" applyFont="1" applyFill="1" applyAlignment="1" applyProtection="1">
      <alignment horizontal="right" vertical="center"/>
      <protection locked="0"/>
    </xf>
    <xf numFmtId="4" fontId="2" fillId="32" borderId="11" xfId="74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pane xSplit="2" ySplit="7" topLeftCell="C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2" sqref="F52:F59"/>
    </sheetView>
  </sheetViews>
  <sheetFormatPr defaultColWidth="10.625" defaultRowHeight="12.75"/>
  <cols>
    <col min="1" max="1" width="6.75390625" style="12" customWidth="1"/>
    <col min="2" max="2" width="48.125" style="13" customWidth="1"/>
    <col min="3" max="3" width="17.375" style="12" customWidth="1"/>
    <col min="4" max="4" width="17.25390625" style="12" customWidth="1"/>
    <col min="5" max="5" width="17.25390625" style="12" hidden="1" customWidth="1"/>
    <col min="6" max="6" width="15.625" style="12" customWidth="1"/>
    <col min="7" max="16384" width="10.625" style="1" customWidth="1"/>
  </cols>
  <sheetData>
    <row r="1" spans="1:6" ht="15.75">
      <c r="A1" s="68"/>
      <c r="B1" s="68"/>
      <c r="C1" s="68"/>
      <c r="D1" s="68"/>
      <c r="E1" s="68"/>
      <c r="F1" s="68"/>
    </row>
    <row r="2" spans="1:6" ht="15.75">
      <c r="A2" s="69" t="s">
        <v>80</v>
      </c>
      <c r="B2" s="69"/>
      <c r="C2" s="69"/>
      <c r="D2" s="69"/>
      <c r="E2" s="69"/>
      <c r="F2" s="69"/>
    </row>
    <row r="3" spans="1:6" ht="15.75">
      <c r="A3" s="2"/>
      <c r="B3" s="2"/>
      <c r="C3" s="2"/>
      <c r="D3" s="2"/>
      <c r="E3" s="2"/>
      <c r="F3" s="2" t="s">
        <v>32</v>
      </c>
    </row>
    <row r="4" spans="1:6" ht="4.5" customHeight="1">
      <c r="A4" s="70" t="s">
        <v>0</v>
      </c>
      <c r="B4" s="70"/>
      <c r="C4" s="71">
        <v>2023</v>
      </c>
      <c r="D4" s="72"/>
      <c r="E4" s="72"/>
      <c r="F4" s="73"/>
    </row>
    <row r="5" spans="1:6" ht="12.75">
      <c r="A5" s="70"/>
      <c r="B5" s="70"/>
      <c r="C5" s="74"/>
      <c r="D5" s="75"/>
      <c r="E5" s="75"/>
      <c r="F5" s="76"/>
    </row>
    <row r="6" spans="1:6" ht="12.75">
      <c r="A6" s="70"/>
      <c r="B6" s="70"/>
      <c r="C6" s="77" t="s">
        <v>81</v>
      </c>
      <c r="D6" s="66" t="s">
        <v>82</v>
      </c>
      <c r="E6" s="66" t="s">
        <v>79</v>
      </c>
      <c r="F6" s="66" t="s">
        <v>63</v>
      </c>
    </row>
    <row r="7" spans="1:6" ht="27" customHeight="1">
      <c r="A7" s="70"/>
      <c r="B7" s="70"/>
      <c r="C7" s="77"/>
      <c r="D7" s="67"/>
      <c r="E7" s="67"/>
      <c r="F7" s="67"/>
    </row>
    <row r="8" spans="1:6" s="28" customFormat="1" ht="13.5">
      <c r="A8" s="37" t="s">
        <v>1</v>
      </c>
      <c r="B8" s="38" t="s">
        <v>2</v>
      </c>
      <c r="C8" s="39"/>
      <c r="D8" s="39"/>
      <c r="E8" s="27"/>
      <c r="F8" s="39"/>
    </row>
    <row r="9" spans="1:6" s="29" customFormat="1" ht="12.75">
      <c r="A9" s="3" t="s">
        <v>3</v>
      </c>
      <c r="B9" s="33" t="s">
        <v>33</v>
      </c>
      <c r="C9" s="57">
        <v>327905.6</v>
      </c>
      <c r="D9" s="57">
        <v>277555.5</v>
      </c>
      <c r="E9" s="44">
        <v>250038.1</v>
      </c>
      <c r="F9" s="63">
        <f>F10+F12+F13+F18+F20+F21+F22+F23+F24+F25+F19</f>
        <v>342905.6</v>
      </c>
    </row>
    <row r="10" spans="1:6" s="28" customFormat="1" ht="12.75">
      <c r="A10" s="40"/>
      <c r="B10" s="6" t="s">
        <v>4</v>
      </c>
      <c r="C10" s="58">
        <v>262379.5</v>
      </c>
      <c r="D10" s="58">
        <v>220116</v>
      </c>
      <c r="E10" s="46">
        <v>203953.2</v>
      </c>
      <c r="F10" s="64">
        <v>277937.6</v>
      </c>
    </row>
    <row r="11" spans="1:6" s="28" customFormat="1" ht="12.75">
      <c r="A11" s="40"/>
      <c r="B11" s="34" t="s">
        <v>58</v>
      </c>
      <c r="C11" s="58">
        <f>C10*56/98</f>
        <v>149931.14285714287</v>
      </c>
      <c r="D11" s="58">
        <f>D10*56/98</f>
        <v>125780.57142857143</v>
      </c>
      <c r="E11" s="45">
        <f>E10*56/98</f>
        <v>116544.68571428572</v>
      </c>
      <c r="F11" s="58">
        <f>F10*56/98</f>
        <v>158821.4857142857</v>
      </c>
    </row>
    <row r="12" spans="1:6" s="28" customFormat="1" ht="12.75">
      <c r="A12" s="40"/>
      <c r="B12" s="35" t="s">
        <v>64</v>
      </c>
      <c r="C12" s="58">
        <v>16347.9</v>
      </c>
      <c r="D12" s="58">
        <v>15603.5</v>
      </c>
      <c r="E12" s="46">
        <v>11890.5</v>
      </c>
      <c r="F12" s="64">
        <v>18600</v>
      </c>
    </row>
    <row r="13" spans="1:6" s="28" customFormat="1" ht="12.75">
      <c r="A13" s="40"/>
      <c r="B13" s="35" t="s">
        <v>65</v>
      </c>
      <c r="C13" s="58">
        <v>25321</v>
      </c>
      <c r="D13" s="58">
        <v>22963.8</v>
      </c>
      <c r="E13" s="46">
        <v>16646.9</v>
      </c>
      <c r="F13" s="65">
        <v>23626</v>
      </c>
    </row>
    <row r="14" spans="1:6" s="28" customFormat="1" ht="12.75">
      <c r="A14" s="40"/>
      <c r="B14" s="36" t="s">
        <v>66</v>
      </c>
      <c r="C14" s="58">
        <v>23641</v>
      </c>
      <c r="D14" s="58">
        <v>22070.2</v>
      </c>
      <c r="E14" s="46">
        <v>8885.2</v>
      </c>
      <c r="F14" s="65">
        <v>22641</v>
      </c>
    </row>
    <row r="15" spans="1:6" s="28" customFormat="1" ht="12.75">
      <c r="A15" s="40"/>
      <c r="B15" s="36" t="s">
        <v>68</v>
      </c>
      <c r="C15" s="58">
        <v>0</v>
      </c>
      <c r="D15" s="58">
        <v>-24.7</v>
      </c>
      <c r="E15" s="46">
        <v>7395.1</v>
      </c>
      <c r="F15" s="65">
        <v>-25</v>
      </c>
    </row>
    <row r="16" spans="1:6" s="28" customFormat="1" ht="12.75">
      <c r="A16" s="40"/>
      <c r="B16" s="36" t="s">
        <v>67</v>
      </c>
      <c r="C16" s="58">
        <v>1140</v>
      </c>
      <c r="D16" s="58">
        <v>696.6</v>
      </c>
      <c r="E16" s="46">
        <v>122.8</v>
      </c>
      <c r="F16" s="65">
        <v>700</v>
      </c>
    </row>
    <row r="17" spans="1:6" s="28" customFormat="1" ht="12.75">
      <c r="A17" s="40"/>
      <c r="B17" s="36" t="s">
        <v>69</v>
      </c>
      <c r="C17" s="58">
        <v>540</v>
      </c>
      <c r="D17" s="58">
        <v>221.7</v>
      </c>
      <c r="E17" s="46">
        <v>243.83</v>
      </c>
      <c r="F17" s="65">
        <v>310</v>
      </c>
    </row>
    <row r="18" spans="1:6" s="28" customFormat="1" ht="12.75">
      <c r="A18" s="40"/>
      <c r="B18" s="36" t="s">
        <v>71</v>
      </c>
      <c r="C18" s="58">
        <v>2252</v>
      </c>
      <c r="D18" s="58">
        <v>2072.6</v>
      </c>
      <c r="E18" s="46">
        <v>1687.4</v>
      </c>
      <c r="F18" s="65">
        <v>2704</v>
      </c>
    </row>
    <row r="19" spans="1:6" s="28" customFormat="1" ht="38.25">
      <c r="A19" s="40"/>
      <c r="B19" s="36" t="s">
        <v>77</v>
      </c>
      <c r="C19" s="58"/>
      <c r="D19" s="58"/>
      <c r="E19" s="46">
        <v>0.3</v>
      </c>
      <c r="F19" s="65">
        <v>0</v>
      </c>
    </row>
    <row r="20" spans="1:6" s="28" customFormat="1" ht="38.25">
      <c r="A20" s="40"/>
      <c r="B20" s="36" t="s">
        <v>70</v>
      </c>
      <c r="C20" s="58">
        <v>15466.9</v>
      </c>
      <c r="D20" s="58">
        <v>11458.4</v>
      </c>
      <c r="E20" s="46">
        <v>8483.2</v>
      </c>
      <c r="F20" s="65">
        <v>14517</v>
      </c>
    </row>
    <row r="21" spans="1:6" s="28" customFormat="1" ht="25.5">
      <c r="A21" s="40"/>
      <c r="B21" s="36" t="s">
        <v>72</v>
      </c>
      <c r="C21" s="58">
        <v>534</v>
      </c>
      <c r="D21" s="58">
        <v>844.9</v>
      </c>
      <c r="E21" s="46">
        <v>343</v>
      </c>
      <c r="F21" s="65">
        <v>870</v>
      </c>
    </row>
    <row r="22" spans="1:6" s="28" customFormat="1" ht="25.5">
      <c r="A22" s="40"/>
      <c r="B22" s="36" t="s">
        <v>73</v>
      </c>
      <c r="C22" s="58">
        <v>1138.3</v>
      </c>
      <c r="D22" s="58">
        <v>1227.7</v>
      </c>
      <c r="E22" s="46">
        <v>1370.8</v>
      </c>
      <c r="F22" s="65">
        <v>1300</v>
      </c>
    </row>
    <row r="23" spans="1:6" s="28" customFormat="1" ht="25.5">
      <c r="A23" s="40"/>
      <c r="B23" s="36" t="s">
        <v>74</v>
      </c>
      <c r="C23" s="58">
        <v>1915</v>
      </c>
      <c r="D23" s="58">
        <v>2166.5</v>
      </c>
      <c r="E23" s="46">
        <v>1357.4</v>
      </c>
      <c r="F23" s="65">
        <v>2200</v>
      </c>
    </row>
    <row r="24" spans="1:6" s="28" customFormat="1" ht="12.75">
      <c r="A24" s="40"/>
      <c r="B24" s="36" t="s">
        <v>75</v>
      </c>
      <c r="C24" s="58">
        <v>2500</v>
      </c>
      <c r="D24" s="58">
        <v>1049.1</v>
      </c>
      <c r="E24" s="46">
        <v>4330.4</v>
      </c>
      <c r="F24" s="65">
        <v>1100</v>
      </c>
    </row>
    <row r="25" spans="1:6" s="28" customFormat="1" ht="12.75">
      <c r="A25" s="40"/>
      <c r="B25" s="36" t="s">
        <v>76</v>
      </c>
      <c r="C25" s="58">
        <v>51</v>
      </c>
      <c r="D25" s="58">
        <v>53</v>
      </c>
      <c r="E25" s="47">
        <v>-25</v>
      </c>
      <c r="F25" s="65">
        <v>51</v>
      </c>
    </row>
    <row r="26" spans="1:6" s="29" customFormat="1" ht="27">
      <c r="A26" s="3" t="s">
        <v>5</v>
      </c>
      <c r="B26" s="38" t="s">
        <v>24</v>
      </c>
      <c r="C26" s="57">
        <f>C27+C28+C29+C30+C31+C32</f>
        <v>1843074.0999999999</v>
      </c>
      <c r="D26" s="57">
        <f>D27+D28+D29+D30+D31+D32</f>
        <v>1365736</v>
      </c>
      <c r="E26" s="43">
        <v>765364.9</v>
      </c>
      <c r="F26" s="62">
        <f>F27+F28+F29+F30+F31+F32</f>
        <v>1836571.9999999998</v>
      </c>
    </row>
    <row r="27" spans="1:6" s="28" customFormat="1" ht="15" customHeight="1">
      <c r="A27" s="5"/>
      <c r="B27" s="6" t="s">
        <v>22</v>
      </c>
      <c r="C27" s="58">
        <v>155194.9</v>
      </c>
      <c r="D27" s="58">
        <v>129329.1</v>
      </c>
      <c r="E27" s="45">
        <v>120021</v>
      </c>
      <c r="F27" s="58">
        <v>155194.9</v>
      </c>
    </row>
    <row r="28" spans="1:6" s="28" customFormat="1" ht="25.5">
      <c r="A28" s="5"/>
      <c r="B28" s="6" t="s">
        <v>23</v>
      </c>
      <c r="C28" s="58">
        <v>0</v>
      </c>
      <c r="D28" s="58">
        <v>0</v>
      </c>
      <c r="E28" s="45">
        <v>10327.6</v>
      </c>
      <c r="F28" s="58">
        <v>0</v>
      </c>
    </row>
    <row r="29" spans="1:6" s="28" customFormat="1" ht="12.75">
      <c r="A29" s="5"/>
      <c r="B29" s="6" t="s">
        <v>78</v>
      </c>
      <c r="C29" s="58">
        <v>3778</v>
      </c>
      <c r="D29" s="58">
        <v>3778</v>
      </c>
      <c r="E29" s="45">
        <v>14207</v>
      </c>
      <c r="F29" s="58">
        <v>3778</v>
      </c>
    </row>
    <row r="30" spans="1:6" s="28" customFormat="1" ht="12.75">
      <c r="A30" s="5"/>
      <c r="B30" s="6" t="s">
        <v>26</v>
      </c>
      <c r="C30" s="58">
        <v>1116858.7</v>
      </c>
      <c r="D30" s="58">
        <v>774635.9</v>
      </c>
      <c r="E30" s="45">
        <v>175893.2</v>
      </c>
      <c r="F30" s="58">
        <v>1081304</v>
      </c>
    </row>
    <row r="31" spans="1:6" s="28" customFormat="1" ht="12.75">
      <c r="A31" s="5"/>
      <c r="B31" s="6" t="s">
        <v>27</v>
      </c>
      <c r="C31" s="58">
        <v>534441.3</v>
      </c>
      <c r="D31" s="58">
        <v>432632.5</v>
      </c>
      <c r="E31" s="45">
        <v>438296.7</v>
      </c>
      <c r="F31" s="58">
        <v>554259.7</v>
      </c>
    </row>
    <row r="32" spans="1:6" s="28" customFormat="1" ht="12.75">
      <c r="A32" s="5"/>
      <c r="B32" s="6" t="s">
        <v>28</v>
      </c>
      <c r="C32" s="58">
        <v>32801.2</v>
      </c>
      <c r="D32" s="58">
        <v>25360.5</v>
      </c>
      <c r="E32" s="45">
        <v>6619.4</v>
      </c>
      <c r="F32" s="58">
        <v>42035.4</v>
      </c>
    </row>
    <row r="33" spans="1:6" s="28" customFormat="1" ht="18" customHeight="1">
      <c r="A33" s="3" t="s">
        <v>6</v>
      </c>
      <c r="B33" s="38" t="s">
        <v>25</v>
      </c>
      <c r="C33" s="58">
        <v>7105.4</v>
      </c>
      <c r="D33" s="58">
        <v>6239.4</v>
      </c>
      <c r="E33" s="45">
        <v>6431.6</v>
      </c>
      <c r="F33" s="58">
        <v>7105.4</v>
      </c>
    </row>
    <row r="34" spans="1:6" s="28" customFormat="1" ht="94.5">
      <c r="A34" s="3" t="s">
        <v>59</v>
      </c>
      <c r="B34" s="38" t="s">
        <v>84</v>
      </c>
      <c r="C34" s="58">
        <v>0</v>
      </c>
      <c r="D34" s="58">
        <v>-32.6</v>
      </c>
      <c r="E34" s="45"/>
      <c r="F34" s="58">
        <v>0</v>
      </c>
    </row>
    <row r="35" spans="1:6" s="28" customFormat="1" ht="27" customHeight="1">
      <c r="A35" s="41" t="s">
        <v>61</v>
      </c>
      <c r="B35" s="38" t="s">
        <v>60</v>
      </c>
      <c r="C35" s="58">
        <v>7.4</v>
      </c>
      <c r="D35" s="58">
        <v>7.4</v>
      </c>
      <c r="E35" s="45">
        <v>0.7</v>
      </c>
      <c r="F35" s="58">
        <v>7.4</v>
      </c>
    </row>
    <row r="36" spans="1:6" s="28" customFormat="1" ht="30" customHeight="1">
      <c r="A36" s="41" t="s">
        <v>83</v>
      </c>
      <c r="B36" s="42" t="s">
        <v>62</v>
      </c>
      <c r="C36" s="59">
        <v>-103.9</v>
      </c>
      <c r="D36" s="59">
        <v>-103.9</v>
      </c>
      <c r="E36" s="48">
        <v>0</v>
      </c>
      <c r="F36" s="59">
        <v>-103.9</v>
      </c>
    </row>
    <row r="37" spans="1:6" s="30" customFormat="1" ht="12.75">
      <c r="A37" s="32"/>
      <c r="B37" s="19" t="s">
        <v>7</v>
      </c>
      <c r="C37" s="60">
        <f>C9+C26+C33+C35+C36</f>
        <v>2177988.5999999996</v>
      </c>
      <c r="D37" s="60">
        <f>D9+D26+D33+D35+D36+D34</f>
        <v>1649401.7999999998</v>
      </c>
      <c r="E37" s="49">
        <f>E9+E26+E33+E35+E36</f>
        <v>1021835.2999999999</v>
      </c>
      <c r="F37" s="60">
        <f>F9+F26+F33+F35+F36</f>
        <v>2186486.4999999995</v>
      </c>
    </row>
    <row r="38" spans="1:6" ht="13.5">
      <c r="A38" s="20" t="s">
        <v>8</v>
      </c>
      <c r="B38" s="21" t="s">
        <v>9</v>
      </c>
      <c r="C38" s="61"/>
      <c r="D38" s="61"/>
      <c r="E38" s="50"/>
      <c r="F38" s="50"/>
    </row>
    <row r="39" spans="1:6" ht="12.75">
      <c r="A39" s="22" t="s">
        <v>34</v>
      </c>
      <c r="B39" s="23" t="s">
        <v>35</v>
      </c>
      <c r="C39" s="54">
        <v>143219.6</v>
      </c>
      <c r="D39" s="54">
        <v>102954.6</v>
      </c>
      <c r="E39" s="54">
        <v>87018.8</v>
      </c>
      <c r="F39" s="54">
        <v>145177.5</v>
      </c>
    </row>
    <row r="40" spans="1:6" ht="12.75">
      <c r="A40" s="22" t="s">
        <v>52</v>
      </c>
      <c r="B40" s="23" t="s">
        <v>53</v>
      </c>
      <c r="C40" s="54">
        <v>0</v>
      </c>
      <c r="D40" s="54">
        <v>0</v>
      </c>
      <c r="E40" s="54">
        <v>0</v>
      </c>
      <c r="F40" s="54">
        <v>0</v>
      </c>
    </row>
    <row r="41" spans="1:6" ht="25.5">
      <c r="A41" s="22" t="s">
        <v>36</v>
      </c>
      <c r="B41" s="23" t="s">
        <v>37</v>
      </c>
      <c r="C41" s="54">
        <v>1330.9</v>
      </c>
      <c r="D41" s="54">
        <v>817.3</v>
      </c>
      <c r="E41" s="54">
        <v>702.7</v>
      </c>
      <c r="F41" s="54">
        <v>1330.9</v>
      </c>
    </row>
    <row r="42" spans="1:6" ht="12.75">
      <c r="A42" s="22" t="s">
        <v>38</v>
      </c>
      <c r="B42" s="23" t="s">
        <v>39</v>
      </c>
      <c r="C42" s="54">
        <v>219511.3</v>
      </c>
      <c r="D42" s="54">
        <v>147431.9</v>
      </c>
      <c r="E42" s="54">
        <v>27382.2</v>
      </c>
      <c r="F42" s="54">
        <v>220634.8</v>
      </c>
    </row>
    <row r="43" spans="1:6" ht="12.75">
      <c r="A43" s="22" t="s">
        <v>40</v>
      </c>
      <c r="B43" s="23" t="s">
        <v>41</v>
      </c>
      <c r="C43" s="54">
        <v>647301.2</v>
      </c>
      <c r="D43" s="54">
        <v>335168.9</v>
      </c>
      <c r="E43" s="54">
        <v>36624</v>
      </c>
      <c r="F43" s="54">
        <v>646977.7</v>
      </c>
    </row>
    <row r="44" spans="1:6" ht="12.75">
      <c r="A44" s="22" t="s">
        <v>42</v>
      </c>
      <c r="B44" s="23" t="s">
        <v>43</v>
      </c>
      <c r="C44" s="54">
        <v>0</v>
      </c>
      <c r="D44" s="54">
        <v>0</v>
      </c>
      <c r="E44" s="54">
        <v>0</v>
      </c>
      <c r="F44" s="54">
        <v>0</v>
      </c>
    </row>
    <row r="45" spans="1:6" ht="12.75">
      <c r="A45" s="22" t="s">
        <v>44</v>
      </c>
      <c r="B45" s="23" t="s">
        <v>45</v>
      </c>
      <c r="C45" s="54">
        <v>1024662.9</v>
      </c>
      <c r="D45" s="54">
        <v>805699.4</v>
      </c>
      <c r="E45" s="54">
        <v>529773.6</v>
      </c>
      <c r="F45" s="54">
        <v>1008331.3</v>
      </c>
    </row>
    <row r="46" spans="1:6" ht="12.75">
      <c r="A46" s="22" t="s">
        <v>46</v>
      </c>
      <c r="B46" s="23" t="s">
        <v>47</v>
      </c>
      <c r="C46" s="54">
        <v>150623.2</v>
      </c>
      <c r="D46" s="54">
        <v>127314.5</v>
      </c>
      <c r="E46" s="54">
        <v>94802.4</v>
      </c>
      <c r="F46" s="54">
        <v>162177.9</v>
      </c>
    </row>
    <row r="47" spans="1:6" ht="12.75">
      <c r="A47" s="22" t="s">
        <v>48</v>
      </c>
      <c r="B47" s="23" t="s">
        <v>49</v>
      </c>
      <c r="C47" s="54">
        <v>34339.9</v>
      </c>
      <c r="D47" s="54">
        <v>26924.4</v>
      </c>
      <c r="E47" s="54">
        <v>38802.8</v>
      </c>
      <c r="F47" s="54">
        <v>31299.8</v>
      </c>
    </row>
    <row r="48" spans="1:6" ht="12.75">
      <c r="A48" s="22" t="s">
        <v>50</v>
      </c>
      <c r="B48" s="23" t="s">
        <v>51</v>
      </c>
      <c r="C48" s="54">
        <v>145098.9</v>
      </c>
      <c r="D48" s="54">
        <v>119626</v>
      </c>
      <c r="E48" s="54">
        <v>18460.2</v>
      </c>
      <c r="F48" s="54">
        <v>148899.9</v>
      </c>
    </row>
    <row r="49" spans="1:6" ht="15" customHeight="1">
      <c r="A49" s="22" t="s">
        <v>54</v>
      </c>
      <c r="B49" s="23" t="s">
        <v>55</v>
      </c>
      <c r="C49" s="54">
        <v>50</v>
      </c>
      <c r="D49" s="54">
        <v>0</v>
      </c>
      <c r="E49" s="54">
        <v>1010.9</v>
      </c>
      <c r="F49" s="54">
        <v>26.7</v>
      </c>
    </row>
    <row r="50" spans="1:6" ht="25.5">
      <c r="A50" s="24" t="s">
        <v>56</v>
      </c>
      <c r="B50" s="25" t="s">
        <v>57</v>
      </c>
      <c r="C50" s="55">
        <v>81503.4</v>
      </c>
      <c r="D50" s="55">
        <v>64917.6</v>
      </c>
      <c r="E50" s="55">
        <v>65420.3</v>
      </c>
      <c r="F50" s="55">
        <v>82025.1</v>
      </c>
    </row>
    <row r="51" spans="1:6" s="15" customFormat="1" ht="12.75">
      <c r="A51" s="18"/>
      <c r="B51" s="19" t="s">
        <v>12</v>
      </c>
      <c r="C51" s="56">
        <f>SUM(C39:C50)</f>
        <v>2447641.3</v>
      </c>
      <c r="D51" s="56">
        <f>SUM(D39:D50)</f>
        <v>1730854.6</v>
      </c>
      <c r="E51" s="56">
        <f>SUM(E39:E50)</f>
        <v>899997.9000000001</v>
      </c>
      <c r="F51" s="56">
        <f>SUM(F39:F50)</f>
        <v>2446881.6</v>
      </c>
    </row>
    <row r="52" spans="1:6" s="4" customFormat="1" ht="13.5">
      <c r="A52" s="18"/>
      <c r="B52" s="26" t="s">
        <v>13</v>
      </c>
      <c r="C52" s="56">
        <f>C37-C51</f>
        <v>-269652.7000000002</v>
      </c>
      <c r="D52" s="56">
        <f>D37-D51</f>
        <v>-81452.80000000028</v>
      </c>
      <c r="E52" s="52">
        <f>E37-E51</f>
        <v>121837.39999999979</v>
      </c>
      <c r="F52" s="56">
        <f>F37-F51</f>
        <v>-260395.10000000056</v>
      </c>
    </row>
    <row r="53" spans="1:6" s="9" customFormat="1" ht="17.25" customHeight="1">
      <c r="A53" s="18" t="s">
        <v>14</v>
      </c>
      <c r="B53" s="19" t="s">
        <v>15</v>
      </c>
      <c r="C53" s="56">
        <f>C56+C59+C55</f>
        <v>260418.5</v>
      </c>
      <c r="D53" s="56">
        <f>D56+D59+D55</f>
        <v>81452.8</v>
      </c>
      <c r="E53" s="52">
        <f>E56+E59+E55</f>
        <v>-28750.8</v>
      </c>
      <c r="F53" s="56">
        <f>F56+F59+F55</f>
        <v>-16491</v>
      </c>
    </row>
    <row r="54" spans="1:6" s="8" customFormat="1" ht="12.75">
      <c r="A54" s="22"/>
      <c r="B54" s="23" t="s">
        <v>16</v>
      </c>
      <c r="C54" s="54"/>
      <c r="D54" s="54"/>
      <c r="E54" s="51"/>
      <c r="F54" s="54"/>
    </row>
    <row r="55" spans="1:6" s="29" customFormat="1" ht="12.75">
      <c r="A55" s="3" t="s">
        <v>10</v>
      </c>
      <c r="B55" s="7" t="s">
        <v>17</v>
      </c>
      <c r="C55" s="56">
        <v>276909.5</v>
      </c>
      <c r="D55" s="56">
        <v>95202.8</v>
      </c>
      <c r="E55" s="52">
        <v>-19705.8</v>
      </c>
      <c r="F55" s="78"/>
    </row>
    <row r="56" spans="1:6" s="29" customFormat="1" ht="12.75">
      <c r="A56" s="3" t="s">
        <v>11</v>
      </c>
      <c r="B56" s="7" t="s">
        <v>31</v>
      </c>
      <c r="C56" s="54">
        <f>C58+C57</f>
        <v>-16491</v>
      </c>
      <c r="D56" s="54">
        <f>D58+D57</f>
        <v>-13750</v>
      </c>
      <c r="E56" s="51">
        <f>E58+E57</f>
        <v>-9045</v>
      </c>
      <c r="F56" s="79">
        <f>F58+F57</f>
        <v>-16491</v>
      </c>
    </row>
    <row r="57" spans="1:6" s="28" customFormat="1" ht="12.75">
      <c r="A57" s="5"/>
      <c r="B57" s="6" t="s">
        <v>30</v>
      </c>
      <c r="C57" s="54">
        <v>0</v>
      </c>
      <c r="D57" s="54">
        <v>0</v>
      </c>
      <c r="E57" s="51">
        <v>0</v>
      </c>
      <c r="F57" s="79">
        <v>0</v>
      </c>
    </row>
    <row r="58" spans="1:6" s="28" customFormat="1" ht="12.75">
      <c r="A58" s="5"/>
      <c r="B58" s="6" t="s">
        <v>29</v>
      </c>
      <c r="C58" s="54">
        <v>-16491</v>
      </c>
      <c r="D58" s="54">
        <v>-13750</v>
      </c>
      <c r="E58" s="51">
        <v>-9045</v>
      </c>
      <c r="F58" s="79">
        <v>-16491</v>
      </c>
    </row>
    <row r="59" spans="1:6" s="29" customFormat="1" ht="12.75">
      <c r="A59" s="3" t="s">
        <v>18</v>
      </c>
      <c r="B59" s="7" t="s">
        <v>19</v>
      </c>
      <c r="C59" s="53"/>
      <c r="D59" s="16"/>
      <c r="E59" s="53"/>
      <c r="F59" s="16"/>
    </row>
    <row r="60" spans="1:6" s="10" customFormat="1" ht="12.75">
      <c r="A60" s="5"/>
      <c r="B60" s="6" t="s">
        <v>30</v>
      </c>
      <c r="C60" s="16"/>
      <c r="D60" s="16"/>
      <c r="E60" s="16"/>
      <c r="F60" s="16"/>
    </row>
    <row r="61" spans="1:6" s="10" customFormat="1" ht="12.75">
      <c r="A61" s="5"/>
      <c r="B61" s="6" t="s">
        <v>29</v>
      </c>
      <c r="C61" s="16"/>
      <c r="D61" s="16"/>
      <c r="E61" s="16"/>
      <c r="F61" s="16"/>
    </row>
    <row r="62" spans="1:6" s="11" customFormat="1" ht="12.75">
      <c r="A62" s="3" t="s">
        <v>20</v>
      </c>
      <c r="B62" s="7" t="s">
        <v>21</v>
      </c>
      <c r="C62" s="31"/>
      <c r="D62" s="17"/>
      <c r="E62" s="17"/>
      <c r="F62" s="17"/>
    </row>
    <row r="68" ht="12.75">
      <c r="B68" s="14"/>
    </row>
    <row r="69" ht="12.75">
      <c r="B69" s="14"/>
    </row>
  </sheetData>
  <sheetProtection/>
  <mergeCells count="8">
    <mergeCell ref="E6:E7"/>
    <mergeCell ref="A1:F1"/>
    <mergeCell ref="A2:F2"/>
    <mergeCell ref="A4:B7"/>
    <mergeCell ref="C4:F5"/>
    <mergeCell ref="F6:F7"/>
    <mergeCell ref="C6:C7"/>
    <mergeCell ref="D6:D7"/>
  </mergeCells>
  <printOptions/>
  <pageMargins left="0.6299212598425197" right="0.31496062992125984" top="0.31496062992125984" bottom="0.07874015748031496" header="0.5118110236220472" footer="0.31496062992125984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2022-11-10T11:18:22Z</cp:lastPrinted>
  <dcterms:created xsi:type="dcterms:W3CDTF">2009-11-02T08:03:14Z</dcterms:created>
  <dcterms:modified xsi:type="dcterms:W3CDTF">2023-11-15T12:30:13Z</dcterms:modified>
  <cp:category/>
  <cp:version/>
  <cp:contentType/>
  <cp:contentStatus/>
</cp:coreProperties>
</file>