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<sst xmlns="http://schemas.openxmlformats.org/spreadsheetml/2006/main" count="46" uniqueCount="46">
  <si>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</si>
  <si>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</si>
  <si>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</si>
  <si>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</si>
  <si>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</si>
  <si>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</si>
  <si>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</si>
  <si>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</si>
  <si>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</si>
  <si>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</si>
  <si>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</si>
  <si>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</si>
  <si>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</si>
  <si>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</si>
  <si>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</si>
  <si>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</si>
  <si>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</si>
  <si>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</si>
  <si>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</si>
  <si>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</si>
  <si>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</si>
  <si>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</si>
  <si>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</si>
  <si>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</si>
  <si>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</si>
  <si>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</si>
  <si>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</si>
  <si>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</si>
  <si>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</si>
  <si>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</si>
  <si>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</si>
  <si>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</si>
  <si>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</si>
  <si>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</si>
  <si>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</si>
  <si>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</si>
  <si>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</si>
  <si>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</si>
  <si>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</si>
  <si>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</si>
  <si>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</si>
  <si>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</si>
  <si>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</si>
  <si>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</si>
  <si>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Проч.расх 290</t>
  </si>
  <si>
    <t>Кредиторская задолженность, просроченная на 01.01.2018г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</si>
</sst>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SheetLayoutView="100" zoomScalePageLayoutView="0" workbookViewId="0" topLeftCell="A1">
      <selection activeCell="E11" sqref="E11"/>
    </sheetView>
  </sheetViews>
  <sheetFormatPr defaultColWidth="20.25390625" defaultRowHeight="21" customHeight="1"/>
  <cols>
    <col min="1" max="1" width="17.25390625" style="8" customWidth="1"/>
    <col min="2" max="2" width="12.875" style="8" customWidth="1"/>
    <col min="3" max="3" width="9.75390625" style="8" customWidth="1"/>
    <col min="4" max="4" width="8.125" style="8" customWidth="1"/>
    <col min="5" max="5" width="8.75390625" style="8" customWidth="1"/>
    <col min="6" max="6" width="10.00390625" style="8" customWidth="1"/>
    <col min="7" max="7" width="13.75390625" style="8" customWidth="1"/>
    <col min="8" max="8" width="8.625" style="8" customWidth="1"/>
    <col min="9" max="9" width="9.875" style="8" customWidth="1"/>
    <col min="10" max="10" width="11.125" style="8" customWidth="1"/>
    <col min="11" max="11" width="10.75390625" style="8" customWidth="1"/>
    <col min="12" max="12" width="13.00390625" style="8" customWidth="1"/>
    <col min="13" max="13" width="12.25390625" style="8" customWidth="1"/>
    <col min="14" max="14" width="10.375" style="8" customWidth="1"/>
    <col min="15" max="15" width="10.75390625" style="8" customWidth="1"/>
    <col min="16" max="16" width="9.25390625" style="8" customWidth="1"/>
    <col min="17" max="17" width="13.75390625" style="8" customWidth="1"/>
    <col min="18" max="18" width="12.875" style="8" customWidth="1"/>
    <col min="19" max="19" width="12.125" style="8" customWidth="1"/>
    <col min="20" max="16384" width="20.25390625" style="8" customWidth="1"/>
  </cols>
  <sheetData>
    <row r="1" spans="1:19" ht="21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6.75" customHeight="1">
      <c r="B2" s="19"/>
    </row>
    <row r="3" spans="1:19" ht="13.5" customHeight="1">
      <c r="A3" s="25" t="s">
        <v>30</v>
      </c>
      <c r="B3" s="26" t="s">
        <v>28</v>
      </c>
      <c r="C3" s="23" t="s">
        <v>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36.75" customHeight="1">
      <c r="A4" s="25"/>
      <c r="B4" s="26"/>
      <c r="C4" s="2" t="s">
        <v>31</v>
      </c>
      <c r="D4" s="1" t="s">
        <v>32</v>
      </c>
      <c r="E4" s="1" t="s">
        <v>33</v>
      </c>
      <c r="F4" s="21" t="s">
        <v>34</v>
      </c>
      <c r="G4" s="2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40</v>
      </c>
      <c r="M4" s="1" t="s">
        <v>25</v>
      </c>
      <c r="N4" s="2" t="s">
        <v>44</v>
      </c>
      <c r="O4" s="2" t="s">
        <v>41</v>
      </c>
      <c r="P4" s="2" t="s">
        <v>42</v>
      </c>
      <c r="Q4" s="2" t="s">
        <v>43</v>
      </c>
      <c r="R4" s="1" t="s">
        <v>26</v>
      </c>
      <c r="S4" s="1" t="s">
        <v>29</v>
      </c>
    </row>
    <row r="5" spans="1:19" s="9" customFormat="1" ht="12" customHeight="1">
      <c r="A5" s="22" t="s">
        <v>0</v>
      </c>
      <c r="B5" s="3">
        <f>C5+G5+N5+Q5+O5+P5</f>
        <v>0</v>
      </c>
      <c r="C5" s="3">
        <f>D5+E5+F5</f>
        <v>0</v>
      </c>
      <c r="D5" s="3"/>
      <c r="E5" s="3"/>
      <c r="F5" s="3"/>
      <c r="G5" s="3">
        <f aca="true" t="shared" si="0" ref="G5:G18">H5+I5+J5+L5+M5</f>
        <v>0</v>
      </c>
      <c r="H5" s="3"/>
      <c r="I5" s="3"/>
      <c r="J5" s="3"/>
      <c r="K5" s="3"/>
      <c r="L5" s="3"/>
      <c r="M5" s="3"/>
      <c r="N5" s="3"/>
      <c r="O5" s="3"/>
      <c r="P5" s="3"/>
      <c r="Q5" s="3">
        <f>R5+S5</f>
        <v>0</v>
      </c>
      <c r="R5" s="3"/>
      <c r="S5" s="3"/>
    </row>
    <row r="6" spans="1:19" s="9" customFormat="1" ht="12" customHeight="1">
      <c r="A6" s="15" t="s">
        <v>1</v>
      </c>
      <c r="B6" s="3">
        <f>C6+G6+N6+Q6+O6</f>
        <v>0</v>
      </c>
      <c r="C6" s="3">
        <f aca="true" t="shared" si="1" ref="C6:C28">D6+E6+F6</f>
        <v>0</v>
      </c>
      <c r="D6" s="3"/>
      <c r="E6" s="3"/>
      <c r="F6" s="3"/>
      <c r="G6" s="3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>
        <f aca="true" t="shared" si="2" ref="Q6:Q29">R6+S6</f>
        <v>0</v>
      </c>
      <c r="R6" s="3"/>
      <c r="S6" s="3"/>
    </row>
    <row r="7" spans="1:19" s="9" customFormat="1" ht="12" customHeight="1">
      <c r="A7" s="15" t="s">
        <v>2</v>
      </c>
      <c r="B7" s="3">
        <f>C7+G7+N7+Q7+O7</f>
        <v>0</v>
      </c>
      <c r="C7" s="3">
        <f t="shared" si="1"/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2"/>
        <v>0</v>
      </c>
      <c r="R7" s="3"/>
      <c r="S7" s="3"/>
    </row>
    <row r="8" spans="1:19" s="9" customFormat="1" ht="12" customHeight="1">
      <c r="A8" s="15" t="s">
        <v>3</v>
      </c>
      <c r="B8" s="3">
        <f>C8+G8+N8+Q8+O8</f>
        <v>23140</v>
      </c>
      <c r="C8" s="3">
        <f t="shared" si="1"/>
        <v>0</v>
      </c>
      <c r="D8" s="3"/>
      <c r="E8" s="3"/>
      <c r="F8" s="3"/>
      <c r="G8" s="3">
        <f t="shared" si="0"/>
        <v>23140</v>
      </c>
      <c r="H8" s="3"/>
      <c r="I8" s="3"/>
      <c r="J8" s="3"/>
      <c r="K8" s="3"/>
      <c r="L8" s="3"/>
      <c r="M8" s="3">
        <v>23140</v>
      </c>
      <c r="N8" s="3"/>
      <c r="O8" s="3"/>
      <c r="P8" s="3"/>
      <c r="Q8" s="3">
        <f t="shared" si="2"/>
        <v>0</v>
      </c>
      <c r="R8" s="3"/>
      <c r="S8" s="3"/>
    </row>
    <row r="9" spans="1:19" s="9" customFormat="1" ht="12" customHeight="1">
      <c r="A9" s="15" t="s">
        <v>4</v>
      </c>
      <c r="B9" s="3">
        <f>C9+G9+N9+Q9+O9</f>
        <v>0</v>
      </c>
      <c r="C9" s="3">
        <f t="shared" si="1"/>
        <v>0</v>
      </c>
      <c r="D9" s="3"/>
      <c r="E9" s="3"/>
      <c r="F9" s="3"/>
      <c r="G9" s="3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>
        <f t="shared" si="2"/>
        <v>0</v>
      </c>
      <c r="R9" s="3"/>
      <c r="S9" s="3"/>
    </row>
    <row r="10" spans="1:19" s="9" customFormat="1" ht="12" customHeight="1">
      <c r="A10" s="4" t="s">
        <v>5</v>
      </c>
      <c r="B10" s="3">
        <f>C10+G10+N10+Q10+O10</f>
        <v>0</v>
      </c>
      <c r="C10" s="3">
        <f t="shared" si="1"/>
        <v>0</v>
      </c>
      <c r="D10" s="3"/>
      <c r="E10" s="3"/>
      <c r="F10" s="3"/>
      <c r="G10" s="3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>
        <f t="shared" si="2"/>
        <v>0</v>
      </c>
      <c r="R10" s="3"/>
      <c r="S10" s="3"/>
    </row>
    <row r="11" spans="1:19" s="9" customFormat="1" ht="12" customHeight="1">
      <c r="A11" s="14" t="s">
        <v>6</v>
      </c>
      <c r="B11" s="3">
        <f>C11+G11+N11+Q11+O11+P11</f>
        <v>40512.42</v>
      </c>
      <c r="C11" s="3">
        <f t="shared" si="1"/>
        <v>0</v>
      </c>
      <c r="D11" s="3"/>
      <c r="E11" s="3"/>
      <c r="F11" s="3"/>
      <c r="G11" s="3">
        <f t="shared" si="0"/>
        <v>40512.42</v>
      </c>
      <c r="H11" s="3"/>
      <c r="I11" s="3"/>
      <c r="J11" s="3"/>
      <c r="K11" s="3"/>
      <c r="L11" s="3"/>
      <c r="M11" s="3">
        <v>40512.42</v>
      </c>
      <c r="N11" s="3"/>
      <c r="O11" s="3"/>
      <c r="P11" s="3"/>
      <c r="Q11" s="3">
        <f t="shared" si="2"/>
        <v>0</v>
      </c>
      <c r="R11" s="3"/>
      <c r="S11" s="3"/>
    </row>
    <row r="12" spans="1:19" s="9" customFormat="1" ht="12" customHeight="1">
      <c r="A12" s="14" t="s">
        <v>7</v>
      </c>
      <c r="B12" s="3">
        <f aca="true" t="shared" si="3" ref="B12:B17">C12+G12+N12+Q12+O12</f>
        <v>0</v>
      </c>
      <c r="C12" s="3">
        <f t="shared" si="1"/>
        <v>0</v>
      </c>
      <c r="D12" s="3"/>
      <c r="E12" s="3"/>
      <c r="F12" s="3"/>
      <c r="G12" s="3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>
        <f t="shared" si="2"/>
        <v>0</v>
      </c>
      <c r="R12" s="3"/>
      <c r="S12" s="3"/>
    </row>
    <row r="13" spans="1:19" s="9" customFormat="1" ht="12" customHeight="1">
      <c r="A13" s="14" t="s">
        <v>8</v>
      </c>
      <c r="B13" s="3">
        <f t="shared" si="3"/>
        <v>0</v>
      </c>
      <c r="C13" s="3">
        <f t="shared" si="1"/>
        <v>0</v>
      </c>
      <c r="D13" s="3"/>
      <c r="E13" s="3"/>
      <c r="F13" s="3"/>
      <c r="G13" s="3">
        <v>0</v>
      </c>
      <c r="H13" s="3"/>
      <c r="I13" s="3"/>
      <c r="J13" s="3"/>
      <c r="K13" s="3"/>
      <c r="L13" s="3"/>
      <c r="M13" s="3">
        <v>0</v>
      </c>
      <c r="N13" s="3"/>
      <c r="O13" s="3"/>
      <c r="P13" s="3"/>
      <c r="Q13" s="3">
        <f t="shared" si="2"/>
        <v>0</v>
      </c>
      <c r="R13" s="3"/>
      <c r="S13" s="3"/>
    </row>
    <row r="14" spans="1:19" s="9" customFormat="1" ht="12" customHeight="1">
      <c r="A14" s="14" t="s">
        <v>9</v>
      </c>
      <c r="B14" s="3">
        <f t="shared" si="3"/>
        <v>0</v>
      </c>
      <c r="C14" s="3">
        <f t="shared" si="1"/>
        <v>0</v>
      </c>
      <c r="D14" s="3"/>
      <c r="E14" s="3"/>
      <c r="F14" s="3"/>
      <c r="G14" s="3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>
        <f t="shared" si="2"/>
        <v>0</v>
      </c>
      <c r="R14" s="3"/>
      <c r="S14" s="3"/>
    </row>
    <row r="15" spans="1:19" s="9" customFormat="1" ht="12" customHeight="1">
      <c r="A15" s="14" t="s">
        <v>18</v>
      </c>
      <c r="B15" s="3">
        <f t="shared" si="3"/>
        <v>0</v>
      </c>
      <c r="C15" s="3">
        <f t="shared" si="1"/>
        <v>0</v>
      </c>
      <c r="D15" s="3"/>
      <c r="E15" s="3"/>
      <c r="F15" s="3"/>
      <c r="G15" s="3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>
        <f t="shared" si="2"/>
        <v>0</v>
      </c>
      <c r="R15" s="3"/>
      <c r="S15" s="3"/>
    </row>
    <row r="16" spans="1:19" s="9" customFormat="1" ht="12" customHeight="1">
      <c r="A16" s="14" t="s">
        <v>17</v>
      </c>
      <c r="B16" s="3">
        <f t="shared" si="3"/>
        <v>54738.43</v>
      </c>
      <c r="C16" s="3">
        <f t="shared" si="1"/>
        <v>0</v>
      </c>
      <c r="D16" s="3"/>
      <c r="E16" s="3"/>
      <c r="F16" s="3"/>
      <c r="G16" s="3">
        <f>H16+I16+J16+L16+M16+K16</f>
        <v>54738.43</v>
      </c>
      <c r="H16" s="3"/>
      <c r="I16" s="3"/>
      <c r="J16" s="3"/>
      <c r="K16" s="3"/>
      <c r="L16" s="3">
        <v>23362.31</v>
      </c>
      <c r="M16" s="3">
        <v>31376.12</v>
      </c>
      <c r="N16" s="3"/>
      <c r="O16" s="3"/>
      <c r="P16" s="3"/>
      <c r="Q16" s="3">
        <f t="shared" si="2"/>
        <v>0</v>
      </c>
      <c r="R16" s="3"/>
      <c r="S16" s="3"/>
    </row>
    <row r="17" spans="1:19" s="9" customFormat="1" ht="12" customHeight="1">
      <c r="A17" s="14" t="s">
        <v>10</v>
      </c>
      <c r="B17" s="3">
        <f t="shared" si="3"/>
        <v>0</v>
      </c>
      <c r="C17" s="3">
        <f t="shared" si="1"/>
        <v>0</v>
      </c>
      <c r="D17" s="3"/>
      <c r="E17" s="3"/>
      <c r="F17" s="3"/>
      <c r="G17" s="3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2"/>
        <v>0</v>
      </c>
      <c r="R17" s="3"/>
      <c r="S17" s="3"/>
    </row>
    <row r="18" spans="1:19" s="9" customFormat="1" ht="12" customHeight="1">
      <c r="A18" s="14" t="s">
        <v>11</v>
      </c>
      <c r="B18" s="3">
        <f>C18+G18+N18+Q18+O18+P18</f>
        <v>0</v>
      </c>
      <c r="C18" s="3">
        <f t="shared" si="1"/>
        <v>0</v>
      </c>
      <c r="D18" s="3"/>
      <c r="E18" s="3"/>
      <c r="F18" s="3"/>
      <c r="G18" s="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2"/>
        <v>0</v>
      </c>
      <c r="R18" s="3"/>
      <c r="S18" s="3"/>
    </row>
    <row r="19" spans="1:19" s="9" customFormat="1" ht="12" customHeight="1">
      <c r="A19" s="14" t="s">
        <v>12</v>
      </c>
      <c r="B19" s="3">
        <f>C19+G19+N19+Q19+O19+P19</f>
        <v>907437.62</v>
      </c>
      <c r="C19" s="3">
        <f t="shared" si="1"/>
        <v>0</v>
      </c>
      <c r="D19" s="3"/>
      <c r="E19" s="3"/>
      <c r="F19" s="3"/>
      <c r="G19" s="3">
        <f>H19+I19+J19+L19+M19+K19</f>
        <v>841895.28</v>
      </c>
      <c r="H19" s="3"/>
      <c r="I19" s="3"/>
      <c r="J19" s="3"/>
      <c r="K19" s="3"/>
      <c r="L19" s="3">
        <v>841895.28</v>
      </c>
      <c r="M19" s="3"/>
      <c r="N19" s="3"/>
      <c r="O19" s="3"/>
      <c r="P19" s="3"/>
      <c r="Q19" s="3">
        <f t="shared" si="2"/>
        <v>65542.34</v>
      </c>
      <c r="R19" s="3"/>
      <c r="S19" s="3">
        <v>65542.34</v>
      </c>
    </row>
    <row r="20" spans="1:19" s="9" customFormat="1" ht="12" customHeight="1">
      <c r="A20" s="14" t="s">
        <v>20</v>
      </c>
      <c r="B20" s="3">
        <f>C20+G20+N20+Q20+O20+P20</f>
        <v>0</v>
      </c>
      <c r="C20" s="3">
        <f t="shared" si="1"/>
        <v>0</v>
      </c>
      <c r="D20" s="3"/>
      <c r="E20" s="3"/>
      <c r="F20" s="3"/>
      <c r="G20" s="3">
        <f>H20+I20+J20+L20+M20</f>
        <v>0</v>
      </c>
      <c r="H20" s="3"/>
      <c r="I20" s="3"/>
      <c r="J20" s="3"/>
      <c r="K20" s="3"/>
      <c r="L20" s="3"/>
      <c r="M20" s="3"/>
      <c r="N20" s="3"/>
      <c r="O20" s="3"/>
      <c r="P20" s="3">
        <v>0</v>
      </c>
      <c r="Q20" s="3">
        <f t="shared" si="2"/>
        <v>0</v>
      </c>
      <c r="R20" s="3"/>
      <c r="S20" s="3"/>
    </row>
    <row r="21" spans="1:19" s="9" customFormat="1" ht="12" customHeight="1">
      <c r="A21" s="14" t="s">
        <v>13</v>
      </c>
      <c r="B21" s="3">
        <f>C21+G21+N21+Q21+O21</f>
        <v>0</v>
      </c>
      <c r="C21" s="3">
        <f t="shared" si="1"/>
        <v>0</v>
      </c>
      <c r="D21" s="3"/>
      <c r="E21" s="3"/>
      <c r="F21" s="3"/>
      <c r="G21" s="3">
        <f>H21+I21+J21+L21+M21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>
        <f t="shared" si="2"/>
        <v>0</v>
      </c>
      <c r="R21" s="3"/>
      <c r="S21" s="3"/>
    </row>
    <row r="22" spans="1:19" s="9" customFormat="1" ht="12" customHeight="1">
      <c r="A22" s="14" t="s">
        <v>19</v>
      </c>
      <c r="B22" s="3">
        <f>C22+G22+N22+Q22+O22+P22</f>
        <v>0</v>
      </c>
      <c r="C22" s="3">
        <f t="shared" si="1"/>
        <v>0</v>
      </c>
      <c r="D22" s="3"/>
      <c r="E22" s="3"/>
      <c r="F22" s="3"/>
      <c r="G22" s="3">
        <f>H22+I22+J22+L22+M22</f>
        <v>0</v>
      </c>
      <c r="H22" s="3"/>
      <c r="I22" s="3"/>
      <c r="J22" s="3"/>
      <c r="K22" s="3"/>
      <c r="L22" s="3"/>
      <c r="M22" s="3">
        <v>0</v>
      </c>
      <c r="N22" s="3"/>
      <c r="O22" s="3"/>
      <c r="P22" s="3"/>
      <c r="Q22" s="3">
        <f t="shared" si="2"/>
        <v>0</v>
      </c>
      <c r="R22" s="3"/>
      <c r="S22" s="3"/>
    </row>
    <row r="23" spans="1:19" s="9" customFormat="1" ht="12" customHeight="1">
      <c r="A23" s="17" t="s">
        <v>14</v>
      </c>
      <c r="B23" s="5">
        <f>C23+G23+N23+Q23+O23+P23</f>
        <v>1025828.4700000001</v>
      </c>
      <c r="C23" s="5">
        <f t="shared" si="1"/>
        <v>0</v>
      </c>
      <c r="D23" s="6">
        <f aca="true" t="shared" si="4" ref="D23:S23">D5+D6+D7+D8+D9+D10+D11+D12+D13+D14+D15+D16+D17+D18+D19+D20+D21+D22</f>
        <v>0</v>
      </c>
      <c r="E23" s="6">
        <f t="shared" si="4"/>
        <v>0</v>
      </c>
      <c r="F23" s="6">
        <f t="shared" si="4"/>
        <v>0</v>
      </c>
      <c r="G23" s="5">
        <f>H23+I23+J23+L23+M23+K23</f>
        <v>960286.1300000001</v>
      </c>
      <c r="H23" s="6">
        <f t="shared" si="4"/>
        <v>0</v>
      </c>
      <c r="I23" s="6">
        <f t="shared" si="4"/>
        <v>0</v>
      </c>
      <c r="J23" s="6">
        <f>J5+J6+J7+J8+J9+J10+J11+J12+J13+J14+J15+J16+J17+J18+J19+J20+J21+J22</f>
        <v>0</v>
      </c>
      <c r="K23" s="6">
        <f>K5+K6+K7+K8+K9+K10+K11+K12+K13+K14+K15+K16+K17+K18+K19+K20+K21+K22</f>
        <v>0</v>
      </c>
      <c r="L23" s="6">
        <f t="shared" si="4"/>
        <v>865257.5900000001</v>
      </c>
      <c r="M23" s="6">
        <f t="shared" si="4"/>
        <v>95028.54</v>
      </c>
      <c r="N23" s="6">
        <f>N5+N6+N7+N8+N9+N10+N11+N12+N13+N14+N15+N16+N17+N18+N19+N20+N21+N22</f>
        <v>0</v>
      </c>
      <c r="O23" s="6">
        <f>O5+O6+O7+O8+O9+O10+O11+O12+O13+O14+O15+O16+O17+O18+O19+O20+O21+O22</f>
        <v>0</v>
      </c>
      <c r="P23" s="6">
        <f>P5+P6+P7+P8+P9+P10+P11+P12+P13+P14+P15+P16+P17+P18+P19+P20+P21+P22</f>
        <v>0</v>
      </c>
      <c r="Q23" s="5">
        <f t="shared" si="2"/>
        <v>65542.34</v>
      </c>
      <c r="R23" s="6">
        <f t="shared" si="4"/>
        <v>0</v>
      </c>
      <c r="S23" s="6">
        <f t="shared" si="4"/>
        <v>65542.34</v>
      </c>
    </row>
    <row r="24" spans="1:19" s="9" customFormat="1" ht="12" customHeight="1">
      <c r="A24" s="14" t="s">
        <v>21</v>
      </c>
      <c r="B24" s="3">
        <f>C24+G24+N24+Q24+O24</f>
        <v>8156340.67</v>
      </c>
      <c r="C24" s="3">
        <f t="shared" si="1"/>
        <v>0</v>
      </c>
      <c r="D24" s="3"/>
      <c r="E24" s="3"/>
      <c r="F24" s="3"/>
      <c r="G24" s="3">
        <f>H24+I24+J24+L24+M24+K24</f>
        <v>1130913.57</v>
      </c>
      <c r="H24" s="3"/>
      <c r="I24" s="3"/>
      <c r="J24" s="3">
        <v>0</v>
      </c>
      <c r="K24" s="3">
        <v>64544.62</v>
      </c>
      <c r="L24" s="3">
        <v>26455.52</v>
      </c>
      <c r="M24" s="3">
        <v>1039913.43</v>
      </c>
      <c r="N24" s="3">
        <v>240688.73</v>
      </c>
      <c r="O24" s="3"/>
      <c r="P24" s="3"/>
      <c r="Q24" s="3">
        <f>R24+S24</f>
        <v>6784738.37</v>
      </c>
      <c r="R24" s="3">
        <v>6512262.49</v>
      </c>
      <c r="S24" s="3">
        <v>272475.88</v>
      </c>
    </row>
    <row r="25" spans="1:19" s="9" customFormat="1" ht="12" customHeight="1">
      <c r="A25" s="14" t="s">
        <v>23</v>
      </c>
      <c r="B25" s="3">
        <f>C25+G25+N25+Q25+O25</f>
        <v>0</v>
      </c>
      <c r="C25" s="3">
        <f t="shared" si="1"/>
        <v>0</v>
      </c>
      <c r="D25" s="3"/>
      <c r="E25" s="3"/>
      <c r="F25" s="3"/>
      <c r="G25" s="3">
        <f>H25+I25+J25+L25+M25+K25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>
        <f t="shared" si="2"/>
        <v>0</v>
      </c>
      <c r="R25" s="3"/>
      <c r="S25" s="3"/>
    </row>
    <row r="26" spans="1:19" s="9" customFormat="1" ht="12" customHeight="1">
      <c r="A26" s="14" t="s">
        <v>27</v>
      </c>
      <c r="B26" s="3">
        <f>C26+G26+N26+Q26+O26</f>
        <v>0</v>
      </c>
      <c r="C26" s="3">
        <f t="shared" si="1"/>
        <v>0</v>
      </c>
      <c r="D26" s="3"/>
      <c r="E26" s="3"/>
      <c r="F26" s="3"/>
      <c r="G26" s="3">
        <f>H26+I26+J26+L26+M26+K26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>
        <f t="shared" si="2"/>
        <v>0</v>
      </c>
      <c r="R26" s="3"/>
      <c r="S26" s="3"/>
    </row>
    <row r="27" spans="1:19" s="9" customFormat="1" ht="12" customHeight="1">
      <c r="A27" s="14" t="s">
        <v>22</v>
      </c>
      <c r="B27" s="3">
        <f>C27+G27+N27+Q27+O27</f>
        <v>0</v>
      </c>
      <c r="C27" s="3">
        <f t="shared" si="1"/>
        <v>0</v>
      </c>
      <c r="D27" s="3"/>
      <c r="E27" s="3"/>
      <c r="F27" s="3"/>
      <c r="G27" s="3">
        <f>H27+I27+J27+L27+M27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>
        <f t="shared" si="2"/>
        <v>0</v>
      </c>
      <c r="R27" s="3"/>
      <c r="S27" s="3"/>
    </row>
    <row r="28" spans="1:19" s="10" customFormat="1" ht="12" customHeight="1">
      <c r="A28" s="17" t="s">
        <v>15</v>
      </c>
      <c r="B28" s="5">
        <f>SUM(B24:B27)</f>
        <v>8156340.67</v>
      </c>
      <c r="C28" s="5">
        <f t="shared" si="1"/>
        <v>0</v>
      </c>
      <c r="D28" s="6">
        <f>SUM(D24:D27)</f>
        <v>0</v>
      </c>
      <c r="E28" s="6">
        <f>SUM(E24:E27)</f>
        <v>0</v>
      </c>
      <c r="F28" s="6">
        <f>SUM(F24:F27)</f>
        <v>0</v>
      </c>
      <c r="G28" s="5">
        <f>H28+I28+J28+L28+M28+K28</f>
        <v>1130913.57</v>
      </c>
      <c r="H28" s="6">
        <f aca="true" t="shared" si="5" ref="H28:S28">SUM(H24:H27)</f>
        <v>0</v>
      </c>
      <c r="I28" s="6">
        <f t="shared" si="5"/>
        <v>0</v>
      </c>
      <c r="J28" s="6">
        <f t="shared" si="5"/>
        <v>0</v>
      </c>
      <c r="K28" s="6">
        <f t="shared" si="5"/>
        <v>64544.62</v>
      </c>
      <c r="L28" s="6">
        <f t="shared" si="5"/>
        <v>26455.52</v>
      </c>
      <c r="M28" s="6">
        <f t="shared" si="5"/>
        <v>1039913.43</v>
      </c>
      <c r="N28" s="6">
        <f t="shared" si="5"/>
        <v>240688.73</v>
      </c>
      <c r="O28" s="6">
        <f t="shared" si="5"/>
        <v>0</v>
      </c>
      <c r="P28" s="6">
        <f t="shared" si="5"/>
        <v>0</v>
      </c>
      <c r="Q28" s="6">
        <f t="shared" si="5"/>
        <v>6784738.37</v>
      </c>
      <c r="R28" s="6">
        <f t="shared" si="5"/>
        <v>6512262.49</v>
      </c>
      <c r="S28" s="6">
        <f t="shared" si="5"/>
        <v>272475.88</v>
      </c>
    </row>
    <row r="29" spans="1:19" ht="15" customHeight="1">
      <c r="A29" s="18" t="s">
        <v>16</v>
      </c>
      <c r="B29" s="16">
        <f>B23+B28</f>
        <v>9182169.14</v>
      </c>
      <c r="C29" s="16">
        <f>D29+E29+F29</f>
        <v>0</v>
      </c>
      <c r="D29" s="11">
        <f>D23+D28</f>
        <v>0</v>
      </c>
      <c r="E29" s="11">
        <f>E23+E28</f>
        <v>0</v>
      </c>
      <c r="F29" s="11">
        <f>F23+F28</f>
        <v>0</v>
      </c>
      <c r="G29" s="16">
        <f>H29+I29+J29+L29+M29+K29</f>
        <v>2091199.7000000002</v>
      </c>
      <c r="H29" s="11">
        <f aca="true" t="shared" si="6" ref="H29:P29">H23+H28</f>
        <v>0</v>
      </c>
      <c r="I29" s="11">
        <f t="shared" si="6"/>
        <v>0</v>
      </c>
      <c r="J29" s="11">
        <f t="shared" si="6"/>
        <v>0</v>
      </c>
      <c r="K29" s="11">
        <f t="shared" si="6"/>
        <v>64544.62</v>
      </c>
      <c r="L29" s="11">
        <f t="shared" si="6"/>
        <v>891713.1100000001</v>
      </c>
      <c r="M29" s="11">
        <f t="shared" si="6"/>
        <v>1134941.97</v>
      </c>
      <c r="N29" s="11">
        <f t="shared" si="6"/>
        <v>240688.73</v>
      </c>
      <c r="O29" s="11">
        <f t="shared" si="6"/>
        <v>0</v>
      </c>
      <c r="P29" s="11">
        <f t="shared" si="6"/>
        <v>0</v>
      </c>
      <c r="Q29" s="16">
        <f t="shared" si="2"/>
        <v>6850280.71</v>
      </c>
      <c r="R29" s="11">
        <f>R23+R28</f>
        <v>6512262.49</v>
      </c>
      <c r="S29" s="11">
        <f>S23+S28</f>
        <v>338018.22</v>
      </c>
    </row>
    <row r="30" spans="1:19" ht="21" customHeight="1">
      <c r="A30" s="7"/>
      <c r="B30" s="2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" customHeight="1">
      <c r="A31" s="13"/>
    </row>
  </sheetData>
  <sheetProtection/>
  <mergeCells count="4">
    <mergeCell ref="B3:B4"/>
    <mergeCell ref="A1:S1"/>
    <mergeCell ref="A3:A4"/>
    <mergeCell ref="C3:S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2018-01-17T06:57:17Z</cp:lastPrinted>
  <dcterms:created xsi:type="dcterms:W3CDTF">2003-10-28T13:39:13Z</dcterms:created>
  <dcterms:modified xsi:type="dcterms:W3CDTF">2019-04-02T11:40:21Z</dcterms:modified>
  <cp:category/>
  <cp:version/>
  <cp:contentType/>
  <cp:contentStatus/>
</cp:coreProperties>
</file>