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<sst xmlns="http://schemas.openxmlformats.org/spreadsheetml/2006/main" count="47" uniqueCount="47">
  <si>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</si>
  <si>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</si>
  <si>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</si>
  <si>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</si>
  <si>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</si>
  <si>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</si>
  <si>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</si>
  <si>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</si>
  <si>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</si>
  <si>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</si>
  <si>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</si>
  <si>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</si>
  <si>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</si>
  <si>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</si>
  <si>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</si>
  <si>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</si>
  <si>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</si>
  <si>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</si>
  <si>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</si>
  <si>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</si>
  <si>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</si>
  <si>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</si>
  <si>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</si>
  <si>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</si>
  <si>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</si>
  <si>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</si>
  <si>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</si>
  <si>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</si>
  <si>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</si>
  <si>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</si>
  <si>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</si>
  <si>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</si>
  <si>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</si>
  <si>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</si>
  <si>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</si>
  <si>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</si>
  <si>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</si>
  <si>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</si>
  <si>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</si>
  <si>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</si>
  <si>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</si>
  <si>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</si>
  <si>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</si>
  <si>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</si>
  <si>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Проч.расх 291</t>
  </si>
  <si>
    <t>Проч.расх 296</t>
  </si>
  <si>
    <t>Кредиторская задолженность, просроченная на 01.10.2018г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</si>
</sst>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&quot;р.&quot;_-;\-* #,##0.0&quot;р.&quot;_-;_-* &quot;-&quot;??&quot;р.&quot;_-;_-@_-"/>
    <numFmt numFmtId="166" formatCode="_-* #,##0&quot;р.&quot;_-;\-* #,##0&quot;р.&quot;_-;_-* &quot;-&quot;??&quot;р.&quot;_-;_-@_-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  <numFmt numFmtId="173" formatCode="#,##0.00&quot;р.&quot;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1" fillId="4" borderId="10" xfId="0" applyNumberFormat="1" applyFont="1" applyFill="1" applyBorder="1" applyAlignment="1">
      <alignment horizontal="right" vertical="center" wrapText="1"/>
    </xf>
    <xf numFmtId="4" fontId="21" fillId="4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4" fontId="21" fillId="22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/>
    </xf>
    <xf numFmtId="4" fontId="21" fillId="22" borderId="10" xfId="0" applyNumberFormat="1" applyFont="1" applyFill="1" applyBorder="1" applyAlignment="1">
      <alignment horizontal="right" vertical="center" wrapText="1"/>
    </xf>
    <xf numFmtId="0" fontId="23" fillId="4" borderId="10" xfId="0" applyFont="1" applyFill="1" applyBorder="1" applyAlignment="1">
      <alignment vertical="center"/>
    </xf>
    <xf numFmtId="0" fontId="23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J24" sqref="J24"/>
    </sheetView>
  </sheetViews>
  <sheetFormatPr defaultColWidth="9.00390625" defaultRowHeight="21" customHeight="1"/>
  <cols>
    <col min="1" max="1" width="17.25390625" style="7" customWidth="1"/>
    <col min="2" max="2" width="12.875" style="7" customWidth="1"/>
    <col min="3" max="3" width="9.75390625" style="7" customWidth="1"/>
    <col min="4" max="4" width="8.125" style="7" customWidth="1"/>
    <col min="5" max="5" width="8.75390625" style="7" customWidth="1"/>
    <col min="6" max="6" width="10.00390625" style="7" customWidth="1"/>
    <col min="7" max="7" width="13.75390625" style="7" customWidth="1"/>
    <col min="8" max="8" width="8.625" style="7" customWidth="1"/>
    <col min="9" max="9" width="9.875" style="7" customWidth="1"/>
    <col min="10" max="10" width="11.125" style="7" customWidth="1"/>
    <col min="11" max="11" width="10.75390625" style="7" customWidth="1"/>
    <col min="12" max="12" width="13.00390625" style="7" customWidth="1"/>
    <col min="13" max="13" width="12.25390625" style="7" customWidth="1"/>
    <col min="14" max="15" width="10.375" style="7" customWidth="1"/>
    <col min="16" max="16" width="10.75390625" style="7" customWidth="1"/>
    <col min="17" max="17" width="9.25390625" style="7" customWidth="1"/>
    <col min="18" max="18" width="13.75390625" style="7" customWidth="1"/>
    <col min="19" max="19" width="12.875" style="7" customWidth="1"/>
    <col min="20" max="20" width="12.125" style="7" customWidth="1"/>
    <col min="21" max="16384" width="20.25390625" style="7" customWidth="1"/>
  </cols>
  <sheetData>
    <row r="1" spans="1:20" ht="21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6.75" customHeight="1">
      <c r="B2" s="17"/>
    </row>
    <row r="3" spans="1:20" ht="13.5" customHeight="1">
      <c r="A3" s="26" t="s">
        <v>30</v>
      </c>
      <c r="B3" s="27" t="s">
        <v>28</v>
      </c>
      <c r="C3" s="24" t="s">
        <v>24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36.75" customHeight="1">
      <c r="A4" s="26"/>
      <c r="B4" s="27"/>
      <c r="C4" s="2" t="s">
        <v>31</v>
      </c>
      <c r="D4" s="1" t="s">
        <v>32</v>
      </c>
      <c r="E4" s="1" t="s">
        <v>33</v>
      </c>
      <c r="F4" s="19" t="s">
        <v>34</v>
      </c>
      <c r="G4" s="2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40</v>
      </c>
      <c r="M4" s="1" t="s">
        <v>25</v>
      </c>
      <c r="N4" s="2" t="s">
        <v>45</v>
      </c>
      <c r="O4" s="2" t="s">
        <v>44</v>
      </c>
      <c r="P4" s="2" t="s">
        <v>41</v>
      </c>
      <c r="Q4" s="2" t="s">
        <v>42</v>
      </c>
      <c r="R4" s="2" t="s">
        <v>43</v>
      </c>
      <c r="S4" s="1" t="s">
        <v>26</v>
      </c>
      <c r="T4" s="1" t="s">
        <v>29</v>
      </c>
    </row>
    <row r="5" spans="1:20" s="8" customFormat="1" ht="12" customHeight="1">
      <c r="A5" s="21" t="s">
        <v>0</v>
      </c>
      <c r="B5" s="3">
        <f>C5+G5+O5+R5+P5+Q5+N5</f>
        <v>145237.47999999998</v>
      </c>
      <c r="C5" s="3">
        <f>D5+E5+F5</f>
        <v>3620</v>
      </c>
      <c r="D5" s="3"/>
      <c r="E5" s="3">
        <v>3620</v>
      </c>
      <c r="F5" s="3"/>
      <c r="G5" s="3">
        <f aca="true" t="shared" si="0" ref="G5:G18">H5+I5+J5+L5+M5</f>
        <v>141617.47999999998</v>
      </c>
      <c r="H5" s="3"/>
      <c r="I5" s="3"/>
      <c r="J5" s="3">
        <v>74436.54</v>
      </c>
      <c r="K5" s="3"/>
      <c r="L5" s="3">
        <v>60723.44</v>
      </c>
      <c r="M5" s="3">
        <v>6457.5</v>
      </c>
      <c r="N5" s="3">
        <v>0</v>
      </c>
      <c r="O5" s="3"/>
      <c r="P5" s="3"/>
      <c r="Q5" s="3"/>
      <c r="R5" s="3">
        <f>S5+T5</f>
        <v>0</v>
      </c>
      <c r="S5" s="3"/>
      <c r="T5" s="3"/>
    </row>
    <row r="6" spans="1:20" s="8" customFormat="1" ht="12" customHeight="1">
      <c r="A6" s="22" t="s">
        <v>1</v>
      </c>
      <c r="B6" s="3">
        <f>C6+G6+O6+R6+P6</f>
        <v>0</v>
      </c>
      <c r="C6" s="3">
        <f aca="true" t="shared" si="1" ref="C6:C28">D6+E6+F6</f>
        <v>0</v>
      </c>
      <c r="D6" s="3"/>
      <c r="E6" s="3"/>
      <c r="F6" s="3"/>
      <c r="G6" s="3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>
        <f aca="true" t="shared" si="2" ref="R6:R29">S6+T6</f>
        <v>0</v>
      </c>
      <c r="S6" s="3"/>
      <c r="T6" s="3"/>
    </row>
    <row r="7" spans="1:20" s="8" customFormat="1" ht="12" customHeight="1">
      <c r="A7" s="22" t="s">
        <v>2</v>
      </c>
      <c r="B7" s="3">
        <f>C7+G7+O7+R7+P7</f>
        <v>93217</v>
      </c>
      <c r="C7" s="3">
        <f t="shared" si="1"/>
        <v>0</v>
      </c>
      <c r="D7" s="3"/>
      <c r="E7" s="3"/>
      <c r="F7" s="3"/>
      <c r="G7" s="3">
        <f t="shared" si="0"/>
        <v>93217</v>
      </c>
      <c r="H7" s="3"/>
      <c r="I7" s="3"/>
      <c r="J7" s="3">
        <v>0</v>
      </c>
      <c r="K7" s="3"/>
      <c r="L7" s="3">
        <v>62797</v>
      </c>
      <c r="M7" s="3">
        <v>30420</v>
      </c>
      <c r="N7" s="3"/>
      <c r="O7" s="3"/>
      <c r="P7" s="3"/>
      <c r="Q7" s="3"/>
      <c r="R7" s="3">
        <f t="shared" si="2"/>
        <v>0</v>
      </c>
      <c r="S7" s="3"/>
      <c r="T7" s="3"/>
    </row>
    <row r="8" spans="1:20" s="8" customFormat="1" ht="12" customHeight="1">
      <c r="A8" s="22" t="s">
        <v>3</v>
      </c>
      <c r="B8" s="3">
        <f>C8+G8+O8+R8+P8</f>
        <v>12813</v>
      </c>
      <c r="C8" s="3">
        <f t="shared" si="1"/>
        <v>0</v>
      </c>
      <c r="D8" s="3"/>
      <c r="E8" s="3"/>
      <c r="F8" s="3"/>
      <c r="G8" s="3">
        <f t="shared" si="0"/>
        <v>12813</v>
      </c>
      <c r="H8" s="3"/>
      <c r="I8" s="3"/>
      <c r="J8" s="3">
        <v>0</v>
      </c>
      <c r="K8" s="3"/>
      <c r="L8" s="3">
        <v>0</v>
      </c>
      <c r="M8" s="3">
        <v>12813</v>
      </c>
      <c r="N8" s="3"/>
      <c r="O8" s="3"/>
      <c r="P8" s="3"/>
      <c r="Q8" s="3"/>
      <c r="R8" s="3">
        <f t="shared" si="2"/>
        <v>0</v>
      </c>
      <c r="S8" s="3"/>
      <c r="T8" s="3"/>
    </row>
    <row r="9" spans="1:20" s="8" customFormat="1" ht="12" customHeight="1">
      <c r="A9" s="22" t="s">
        <v>4</v>
      </c>
      <c r="B9" s="3">
        <f>C9+G9+O9+R9+P9</f>
        <v>0</v>
      </c>
      <c r="C9" s="3">
        <f t="shared" si="1"/>
        <v>0</v>
      </c>
      <c r="D9" s="3"/>
      <c r="E9" s="3"/>
      <c r="F9" s="3"/>
      <c r="G9" s="3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2"/>
        <v>0</v>
      </c>
      <c r="S9" s="3"/>
      <c r="T9" s="3"/>
    </row>
    <row r="10" spans="1:20" s="8" customFormat="1" ht="12" customHeight="1">
      <c r="A10" s="20" t="s">
        <v>5</v>
      </c>
      <c r="B10" s="3">
        <f>C10+G10+O10+R10+P10</f>
        <v>0</v>
      </c>
      <c r="C10" s="3">
        <f t="shared" si="1"/>
        <v>0</v>
      </c>
      <c r="D10" s="3"/>
      <c r="E10" s="3"/>
      <c r="F10" s="3"/>
      <c r="G10" s="3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2"/>
        <v>0</v>
      </c>
      <c r="S10" s="3"/>
      <c r="T10" s="3"/>
    </row>
    <row r="11" spans="1:20" s="8" customFormat="1" ht="12" customHeight="1">
      <c r="A11" s="13" t="s">
        <v>6</v>
      </c>
      <c r="B11" s="3">
        <f>C11+G11+O11+R11+P11+Q11</f>
        <v>0</v>
      </c>
      <c r="C11" s="3">
        <f t="shared" si="1"/>
        <v>0</v>
      </c>
      <c r="D11" s="3"/>
      <c r="E11" s="3"/>
      <c r="F11" s="3"/>
      <c r="G11" s="3">
        <f t="shared" si="0"/>
        <v>0</v>
      </c>
      <c r="H11" s="3"/>
      <c r="I11" s="3"/>
      <c r="J11" s="3"/>
      <c r="K11" s="3"/>
      <c r="L11" s="3"/>
      <c r="M11" s="3">
        <v>0</v>
      </c>
      <c r="N11" s="3"/>
      <c r="O11" s="3"/>
      <c r="P11" s="3"/>
      <c r="Q11" s="3"/>
      <c r="R11" s="3">
        <f t="shared" si="2"/>
        <v>0</v>
      </c>
      <c r="S11" s="3"/>
      <c r="T11" s="3"/>
    </row>
    <row r="12" spans="1:20" s="8" customFormat="1" ht="12" customHeight="1">
      <c r="A12" s="13" t="s">
        <v>7</v>
      </c>
      <c r="B12" s="3">
        <f aca="true" t="shared" si="3" ref="B12:B17">C12+G12+O12+R12+P12</f>
        <v>0</v>
      </c>
      <c r="C12" s="3">
        <f t="shared" si="1"/>
        <v>0</v>
      </c>
      <c r="D12" s="3"/>
      <c r="E12" s="3"/>
      <c r="F12" s="3"/>
      <c r="G12" s="3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2"/>
        <v>0</v>
      </c>
      <c r="S12" s="3"/>
      <c r="T12" s="3"/>
    </row>
    <row r="13" spans="1:20" s="8" customFormat="1" ht="12" customHeight="1">
      <c r="A13" s="13" t="s">
        <v>8</v>
      </c>
      <c r="B13" s="3">
        <f t="shared" si="3"/>
        <v>0</v>
      </c>
      <c r="C13" s="3">
        <f t="shared" si="1"/>
        <v>0</v>
      </c>
      <c r="D13" s="3"/>
      <c r="E13" s="3"/>
      <c r="F13" s="3"/>
      <c r="G13" s="3">
        <v>0</v>
      </c>
      <c r="H13" s="3"/>
      <c r="I13" s="3"/>
      <c r="J13" s="3"/>
      <c r="K13" s="3"/>
      <c r="L13" s="3"/>
      <c r="M13" s="3">
        <v>0</v>
      </c>
      <c r="N13" s="3"/>
      <c r="O13" s="3"/>
      <c r="P13" s="3"/>
      <c r="Q13" s="3"/>
      <c r="R13" s="3">
        <f t="shared" si="2"/>
        <v>0</v>
      </c>
      <c r="S13" s="3"/>
      <c r="T13" s="3"/>
    </row>
    <row r="14" spans="1:20" s="8" customFormat="1" ht="12" customHeight="1">
      <c r="A14" s="13" t="s">
        <v>9</v>
      </c>
      <c r="B14" s="3">
        <f t="shared" si="3"/>
        <v>0</v>
      </c>
      <c r="C14" s="3">
        <f t="shared" si="1"/>
        <v>0</v>
      </c>
      <c r="D14" s="3"/>
      <c r="E14" s="3"/>
      <c r="F14" s="3"/>
      <c r="G14" s="3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2"/>
        <v>0</v>
      </c>
      <c r="S14" s="3"/>
      <c r="T14" s="3"/>
    </row>
    <row r="15" spans="1:20" s="8" customFormat="1" ht="12" customHeight="1">
      <c r="A15" s="13" t="s">
        <v>18</v>
      </c>
      <c r="B15" s="3">
        <f t="shared" si="3"/>
        <v>0</v>
      </c>
      <c r="C15" s="3">
        <f t="shared" si="1"/>
        <v>0</v>
      </c>
      <c r="D15" s="3"/>
      <c r="E15" s="3"/>
      <c r="F15" s="3"/>
      <c r="G15" s="3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2"/>
        <v>0</v>
      </c>
      <c r="S15" s="3"/>
      <c r="T15" s="3"/>
    </row>
    <row r="16" spans="1:20" s="8" customFormat="1" ht="12" customHeight="1">
      <c r="A16" s="13" t="s">
        <v>17</v>
      </c>
      <c r="B16" s="3">
        <f t="shared" si="3"/>
        <v>109326.38</v>
      </c>
      <c r="C16" s="3">
        <f t="shared" si="1"/>
        <v>0</v>
      </c>
      <c r="D16" s="3"/>
      <c r="E16" s="3"/>
      <c r="F16" s="3"/>
      <c r="G16" s="3">
        <f>H16+I16+J16+L16+M16+K16</f>
        <v>109326.38</v>
      </c>
      <c r="H16" s="3"/>
      <c r="I16" s="3"/>
      <c r="J16" s="3"/>
      <c r="K16" s="3"/>
      <c r="L16" s="3">
        <v>54230.26</v>
      </c>
      <c r="M16" s="3">
        <v>55096.12</v>
      </c>
      <c r="N16" s="3"/>
      <c r="O16" s="3"/>
      <c r="P16" s="3"/>
      <c r="Q16" s="3"/>
      <c r="R16" s="3">
        <f t="shared" si="2"/>
        <v>0</v>
      </c>
      <c r="S16" s="3"/>
      <c r="T16" s="3"/>
    </row>
    <row r="17" spans="1:20" s="8" customFormat="1" ht="12" customHeight="1">
      <c r="A17" s="13" t="s">
        <v>10</v>
      </c>
      <c r="B17" s="3">
        <f t="shared" si="3"/>
        <v>0</v>
      </c>
      <c r="C17" s="3">
        <f t="shared" si="1"/>
        <v>0</v>
      </c>
      <c r="D17" s="3"/>
      <c r="E17" s="3"/>
      <c r="F17" s="3"/>
      <c r="G17" s="3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2"/>
        <v>0</v>
      </c>
      <c r="S17" s="3"/>
      <c r="T17" s="3"/>
    </row>
    <row r="18" spans="1:20" s="8" customFormat="1" ht="12" customHeight="1">
      <c r="A18" s="13" t="s">
        <v>11</v>
      </c>
      <c r="B18" s="3">
        <f>C18+G18+O18+R18+P18+Q18</f>
        <v>0</v>
      </c>
      <c r="C18" s="3">
        <f t="shared" si="1"/>
        <v>0</v>
      </c>
      <c r="D18" s="3"/>
      <c r="E18" s="3"/>
      <c r="F18" s="3"/>
      <c r="G18" s="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2"/>
        <v>0</v>
      </c>
      <c r="S18" s="3"/>
      <c r="T18" s="3"/>
    </row>
    <row r="19" spans="1:20" s="8" customFormat="1" ht="12" customHeight="1">
      <c r="A19" s="13" t="s">
        <v>12</v>
      </c>
      <c r="B19" s="3">
        <f>C19+G19+O19+R19+P19+Q19</f>
        <v>1930694.4200000002</v>
      </c>
      <c r="C19" s="3">
        <f t="shared" si="1"/>
        <v>0</v>
      </c>
      <c r="D19" s="3"/>
      <c r="E19" s="3"/>
      <c r="F19" s="3"/>
      <c r="G19" s="3">
        <f>H19+I19+J19+L19+M19+K19</f>
        <v>1865152.08</v>
      </c>
      <c r="H19" s="3"/>
      <c r="I19" s="3"/>
      <c r="J19" s="3">
        <v>0</v>
      </c>
      <c r="K19" s="3"/>
      <c r="L19" s="3">
        <v>1865152.08</v>
      </c>
      <c r="M19" s="3"/>
      <c r="N19" s="3"/>
      <c r="O19" s="3"/>
      <c r="P19" s="3"/>
      <c r="Q19" s="3"/>
      <c r="R19" s="3">
        <f t="shared" si="2"/>
        <v>65542.34</v>
      </c>
      <c r="S19" s="3"/>
      <c r="T19" s="3">
        <v>65542.34</v>
      </c>
    </row>
    <row r="20" spans="1:20" s="8" customFormat="1" ht="12" customHeight="1">
      <c r="A20" s="13" t="s">
        <v>20</v>
      </c>
      <c r="B20" s="3">
        <f>C20+G20+O20+R20+P20+Q20</f>
        <v>0</v>
      </c>
      <c r="C20" s="3">
        <f t="shared" si="1"/>
        <v>0</v>
      </c>
      <c r="D20" s="3"/>
      <c r="E20" s="3"/>
      <c r="F20" s="3"/>
      <c r="G20" s="3">
        <f>H20+I20+J20+L20+M20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>
        <v>0</v>
      </c>
      <c r="R20" s="3">
        <f t="shared" si="2"/>
        <v>0</v>
      </c>
      <c r="S20" s="3"/>
      <c r="T20" s="3"/>
    </row>
    <row r="21" spans="1:20" s="8" customFormat="1" ht="12" customHeight="1">
      <c r="A21" s="13" t="s">
        <v>13</v>
      </c>
      <c r="B21" s="3">
        <f>C21+G21+O21+R21+P21</f>
        <v>0</v>
      </c>
      <c r="C21" s="3">
        <f t="shared" si="1"/>
        <v>0</v>
      </c>
      <c r="D21" s="3"/>
      <c r="E21" s="3"/>
      <c r="F21" s="3"/>
      <c r="G21" s="3">
        <f>H21+I21+J21+L21+M21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2"/>
        <v>0</v>
      </c>
      <c r="S21" s="3"/>
      <c r="T21" s="3"/>
    </row>
    <row r="22" spans="1:20" s="8" customFormat="1" ht="12" customHeight="1">
      <c r="A22" s="13" t="s">
        <v>19</v>
      </c>
      <c r="B22" s="3">
        <f>C22+G22+O22+R22+P22+Q22</f>
        <v>0</v>
      </c>
      <c r="C22" s="3">
        <f t="shared" si="1"/>
        <v>0</v>
      </c>
      <c r="D22" s="3"/>
      <c r="E22" s="3"/>
      <c r="F22" s="3"/>
      <c r="G22" s="3">
        <f>H22+I22+J22+L22+M22</f>
        <v>0</v>
      </c>
      <c r="H22" s="3"/>
      <c r="I22" s="3"/>
      <c r="J22" s="3"/>
      <c r="K22" s="3"/>
      <c r="L22" s="3"/>
      <c r="M22" s="3">
        <v>0</v>
      </c>
      <c r="N22" s="3"/>
      <c r="O22" s="3"/>
      <c r="P22" s="3"/>
      <c r="Q22" s="3"/>
      <c r="R22" s="3">
        <f t="shared" si="2"/>
        <v>0</v>
      </c>
      <c r="S22" s="3"/>
      <c r="T22" s="3"/>
    </row>
    <row r="23" spans="1:20" s="8" customFormat="1" ht="12" customHeight="1">
      <c r="A23" s="15" t="s">
        <v>14</v>
      </c>
      <c r="B23" s="4">
        <f>C23+G23+O23+R23+P23+Q23+N23</f>
        <v>2291288.28</v>
      </c>
      <c r="C23" s="4">
        <f t="shared" si="1"/>
        <v>3620</v>
      </c>
      <c r="D23" s="5">
        <f aca="true" t="shared" si="4" ref="D23:T23">D5+D6+D7+D8+D9+D10+D11+D12+D13+D14+D15+D16+D17+D18+D19+D20+D21+D22</f>
        <v>0</v>
      </c>
      <c r="E23" s="5">
        <f t="shared" si="4"/>
        <v>3620</v>
      </c>
      <c r="F23" s="5">
        <f t="shared" si="4"/>
        <v>0</v>
      </c>
      <c r="G23" s="4">
        <f>H23+I23+J23+L23+M23+K23</f>
        <v>2222125.94</v>
      </c>
      <c r="H23" s="5">
        <f t="shared" si="4"/>
        <v>0</v>
      </c>
      <c r="I23" s="5">
        <f t="shared" si="4"/>
        <v>0</v>
      </c>
      <c r="J23" s="5">
        <f>J5+J6+J7+J8+J9+J10+J11+J12+J13+J14+J15+J16+J17+J18+J19+J20+J21+J22</f>
        <v>74436.54</v>
      </c>
      <c r="K23" s="5">
        <f>K5+K6+K7+K8+K9+K10+K11+K12+K13+K14+K15+K16+K17+K18+K19+K20+K21+K22</f>
        <v>0</v>
      </c>
      <c r="L23" s="5">
        <f t="shared" si="4"/>
        <v>2042902.78</v>
      </c>
      <c r="M23" s="5">
        <f t="shared" si="4"/>
        <v>104786.62</v>
      </c>
      <c r="N23" s="5">
        <f>N5+N6+N7+N8+N9+N10+N11+N12+N13+N14+N15+N16+N17+N18+N19+N20+N21+N22</f>
        <v>0</v>
      </c>
      <c r="O23" s="5">
        <f>O5+O6+O7+O8+O9+O10+O11+O12+O13+O14+O15+O16+O17+O18+O19+O20+O21+O22</f>
        <v>0</v>
      </c>
      <c r="P23" s="5">
        <f>P5+P6+P7+P8+P9+P10+P11+P12+P13+P14+P15+P16+P17+P18+P19+P20+P21+P22</f>
        <v>0</v>
      </c>
      <c r="Q23" s="5">
        <f>Q5+Q6+Q7+Q8+Q9+Q10+Q11+Q12+Q13+Q14+Q15+Q16+Q17+Q18+Q19+Q20+Q21+Q22</f>
        <v>0</v>
      </c>
      <c r="R23" s="4">
        <f t="shared" si="2"/>
        <v>65542.34</v>
      </c>
      <c r="S23" s="5">
        <f t="shared" si="4"/>
        <v>0</v>
      </c>
      <c r="T23" s="5">
        <f t="shared" si="4"/>
        <v>65542.34</v>
      </c>
    </row>
    <row r="24" spans="1:20" s="8" customFormat="1" ht="12" customHeight="1">
      <c r="A24" s="13" t="s">
        <v>21</v>
      </c>
      <c r="B24" s="3">
        <f>C24+G24+O24+R24+P24+N24</f>
        <v>9813276.65</v>
      </c>
      <c r="C24" s="3">
        <f t="shared" si="1"/>
        <v>0</v>
      </c>
      <c r="D24" s="3"/>
      <c r="E24" s="3"/>
      <c r="F24" s="3"/>
      <c r="G24" s="3">
        <f>H24+I24+J24+L24+M24+K24</f>
        <v>1386402.7</v>
      </c>
      <c r="H24" s="3"/>
      <c r="I24" s="3"/>
      <c r="J24" s="3">
        <v>75781.17</v>
      </c>
      <c r="K24" s="3">
        <v>64544.62</v>
      </c>
      <c r="L24" s="3">
        <v>26455.52</v>
      </c>
      <c r="M24" s="3">
        <v>1219621.39</v>
      </c>
      <c r="N24" s="3">
        <v>240688.73</v>
      </c>
      <c r="O24" s="3">
        <v>0</v>
      </c>
      <c r="P24" s="3"/>
      <c r="Q24" s="3"/>
      <c r="R24" s="3">
        <f>S24+T24</f>
        <v>8186185.22</v>
      </c>
      <c r="S24" s="3">
        <v>7913709.34</v>
      </c>
      <c r="T24" s="3">
        <v>272475.88</v>
      </c>
    </row>
    <row r="25" spans="1:20" s="8" customFormat="1" ht="12" customHeight="1">
      <c r="A25" s="13" t="s">
        <v>23</v>
      </c>
      <c r="B25" s="3">
        <f>C25+G25+O25+R25+P25</f>
        <v>12919.42</v>
      </c>
      <c r="C25" s="3">
        <f t="shared" si="1"/>
        <v>0</v>
      </c>
      <c r="D25" s="3"/>
      <c r="E25" s="3"/>
      <c r="F25" s="3"/>
      <c r="G25" s="3">
        <f>H25+I25+J25+L25+M25+K25</f>
        <v>12919.42</v>
      </c>
      <c r="H25" s="3"/>
      <c r="I25" s="3"/>
      <c r="J25" s="3">
        <v>12919.42</v>
      </c>
      <c r="K25" s="3"/>
      <c r="L25" s="3"/>
      <c r="M25" s="3"/>
      <c r="N25" s="3"/>
      <c r="O25" s="3"/>
      <c r="P25" s="3"/>
      <c r="Q25" s="3"/>
      <c r="R25" s="3">
        <f t="shared" si="2"/>
        <v>0</v>
      </c>
      <c r="S25" s="3"/>
      <c r="T25" s="3"/>
    </row>
    <row r="26" spans="1:20" s="8" customFormat="1" ht="12" customHeight="1">
      <c r="A26" s="13" t="s">
        <v>27</v>
      </c>
      <c r="B26" s="3">
        <f>C26+G26+O26+R26+P26</f>
        <v>0</v>
      </c>
      <c r="C26" s="3">
        <f t="shared" si="1"/>
        <v>0</v>
      </c>
      <c r="D26" s="3"/>
      <c r="E26" s="3"/>
      <c r="F26" s="3"/>
      <c r="G26" s="3">
        <f>H26+I26+J26+L26+M26+K26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2"/>
        <v>0</v>
      </c>
      <c r="S26" s="3"/>
      <c r="T26" s="3"/>
    </row>
    <row r="27" spans="1:20" s="8" customFormat="1" ht="12" customHeight="1">
      <c r="A27" s="13" t="s">
        <v>22</v>
      </c>
      <c r="B27" s="3">
        <f>C27+G27+O27+R27+P27</f>
        <v>44223</v>
      </c>
      <c r="C27" s="3">
        <f t="shared" si="1"/>
        <v>9023</v>
      </c>
      <c r="D27" s="3"/>
      <c r="E27" s="3">
        <v>9023</v>
      </c>
      <c r="F27" s="3"/>
      <c r="G27" s="23">
        <f>H27+I27+J27+L27+M27</f>
        <v>35200</v>
      </c>
      <c r="H27" s="3">
        <v>0</v>
      </c>
      <c r="I27" s="3"/>
      <c r="J27" s="3"/>
      <c r="K27" s="3"/>
      <c r="L27" s="3"/>
      <c r="M27" s="3">
        <v>35200</v>
      </c>
      <c r="N27" s="3"/>
      <c r="O27" s="3"/>
      <c r="P27" s="3"/>
      <c r="Q27" s="3"/>
      <c r="R27" s="3">
        <f t="shared" si="2"/>
        <v>0</v>
      </c>
      <c r="S27" s="3"/>
      <c r="T27" s="3"/>
    </row>
    <row r="28" spans="1:20" s="9" customFormat="1" ht="12" customHeight="1">
      <c r="A28" s="15" t="s">
        <v>15</v>
      </c>
      <c r="B28" s="4">
        <f>SUM(B24:B27)</f>
        <v>9870419.07</v>
      </c>
      <c r="C28" s="4">
        <f t="shared" si="1"/>
        <v>9023</v>
      </c>
      <c r="D28" s="5">
        <f>SUM(D24:D27)</f>
        <v>0</v>
      </c>
      <c r="E28" s="5">
        <f>SUM(E24:E27)</f>
        <v>9023</v>
      </c>
      <c r="F28" s="5">
        <f>SUM(F24:F27)</f>
        <v>0</v>
      </c>
      <c r="G28" s="4">
        <f>H28+I28+J28+L28+M28+K28</f>
        <v>1434522.12</v>
      </c>
      <c r="H28" s="5">
        <f aca="true" t="shared" si="5" ref="H28:T28">SUM(H24:H27)</f>
        <v>0</v>
      </c>
      <c r="I28" s="5">
        <f t="shared" si="5"/>
        <v>0</v>
      </c>
      <c r="J28" s="5">
        <f t="shared" si="5"/>
        <v>88700.59</v>
      </c>
      <c r="K28" s="5">
        <f t="shared" si="5"/>
        <v>64544.62</v>
      </c>
      <c r="L28" s="5">
        <f t="shared" si="5"/>
        <v>26455.52</v>
      </c>
      <c r="M28" s="5">
        <f t="shared" si="5"/>
        <v>1254821.39</v>
      </c>
      <c r="N28" s="5">
        <f t="shared" si="5"/>
        <v>240688.73</v>
      </c>
      <c r="O28" s="5">
        <f t="shared" si="5"/>
        <v>0</v>
      </c>
      <c r="P28" s="5">
        <f t="shared" si="5"/>
        <v>0</v>
      </c>
      <c r="Q28" s="5">
        <f t="shared" si="5"/>
        <v>0</v>
      </c>
      <c r="R28" s="5">
        <f t="shared" si="5"/>
        <v>8186185.22</v>
      </c>
      <c r="S28" s="5">
        <f t="shared" si="5"/>
        <v>7913709.34</v>
      </c>
      <c r="T28" s="5">
        <f t="shared" si="5"/>
        <v>272475.88</v>
      </c>
    </row>
    <row r="29" spans="1:20" ht="15" customHeight="1">
      <c r="A29" s="16" t="s">
        <v>16</v>
      </c>
      <c r="B29" s="14">
        <f>B23+B28</f>
        <v>12161707.35</v>
      </c>
      <c r="C29" s="14">
        <f>D29+E29+F29</f>
        <v>12643</v>
      </c>
      <c r="D29" s="10">
        <f>D23+D28</f>
        <v>0</v>
      </c>
      <c r="E29" s="10">
        <f>E23+E28</f>
        <v>12643</v>
      </c>
      <c r="F29" s="10">
        <f>F23+F28</f>
        <v>0</v>
      </c>
      <c r="G29" s="14">
        <f>H29+I29+J29+L29+M29+K29</f>
        <v>3656648.06</v>
      </c>
      <c r="H29" s="10">
        <f aca="true" t="shared" si="6" ref="H29:Q29">H23+H28</f>
        <v>0</v>
      </c>
      <c r="I29" s="10">
        <f t="shared" si="6"/>
        <v>0</v>
      </c>
      <c r="J29" s="10">
        <f t="shared" si="6"/>
        <v>163137.13</v>
      </c>
      <c r="K29" s="10">
        <f t="shared" si="6"/>
        <v>64544.62</v>
      </c>
      <c r="L29" s="10">
        <f t="shared" si="6"/>
        <v>2069358.3</v>
      </c>
      <c r="M29" s="10">
        <f t="shared" si="6"/>
        <v>1359608.0099999998</v>
      </c>
      <c r="N29" s="10">
        <f t="shared" si="6"/>
        <v>240688.73</v>
      </c>
      <c r="O29" s="10">
        <f t="shared" si="6"/>
        <v>0</v>
      </c>
      <c r="P29" s="10">
        <f t="shared" si="6"/>
        <v>0</v>
      </c>
      <c r="Q29" s="10">
        <f t="shared" si="6"/>
        <v>0</v>
      </c>
      <c r="R29" s="14">
        <f t="shared" si="2"/>
        <v>8251727.56</v>
      </c>
      <c r="S29" s="10">
        <f>S23+S28</f>
        <v>7913709.34</v>
      </c>
      <c r="T29" s="10">
        <f>T23+T28</f>
        <v>338018.22</v>
      </c>
    </row>
    <row r="30" spans="1:20" ht="21" customHeight="1">
      <c r="A30" s="6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ht="21" customHeight="1">
      <c r="A31" s="12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панюкова</cp:lastModifiedBy>
  <cp:lastPrinted>2018-10-31T14:24:56Z</cp:lastPrinted>
  <dcterms:created xsi:type="dcterms:W3CDTF">2003-10-28T13:39:13Z</dcterms:created>
  <dcterms:modified xsi:type="dcterms:W3CDTF">2018-11-21T07:12:10Z</dcterms:modified>
  <cp:category/>
  <cp:version/>
  <cp:contentType/>
  <cp:contentStatus/>
</cp:coreProperties>
</file>