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calcPr calcId="152511"/>
</workbook>
</file>

<file path=xl/calcChain.xml><?xml version="1.0" encoding="utf-8"?>
<calcChain xmlns="http://schemas.openxmlformats.org/spreadsheetml/2006/main">
  <c r="I94" i="1" l="1"/>
  <c r="J94" i="1"/>
  <c r="H94" i="1"/>
  <c r="I87" i="1"/>
  <c r="J87" i="1"/>
  <c r="H87" i="1"/>
  <c r="G135" i="1" l="1"/>
  <c r="G134" i="1" s="1"/>
  <c r="G106" i="1"/>
  <c r="G119" i="1"/>
  <c r="G110" i="1"/>
  <c r="G55" i="1"/>
  <c r="G68" i="1"/>
  <c r="G60" i="1"/>
  <c r="G59" i="1" s="1"/>
  <c r="G48" i="1"/>
  <c r="G8" i="1"/>
  <c r="G99" i="1"/>
  <c r="G89" i="1"/>
  <c r="F89" i="1"/>
  <c r="H89" i="1"/>
  <c r="I89" i="1"/>
  <c r="J89" i="1"/>
  <c r="E89" i="1"/>
  <c r="F94" i="1"/>
  <c r="E94" i="1"/>
  <c r="F87" i="1"/>
  <c r="E87" i="1"/>
  <c r="H8" i="1"/>
  <c r="H7" i="1" s="1"/>
  <c r="H6" i="1" s="1"/>
  <c r="I8" i="1"/>
  <c r="I7" i="1" s="1"/>
  <c r="I6" i="1" s="1"/>
  <c r="J8" i="1"/>
  <c r="J7" i="1" s="1"/>
  <c r="J6" i="1" s="1"/>
  <c r="F8" i="1"/>
  <c r="E8" i="1"/>
  <c r="G105" i="1" l="1"/>
  <c r="G104" i="1" s="1"/>
  <c r="G21" i="1"/>
  <c r="H146" i="1"/>
  <c r="I146" i="1"/>
  <c r="J146" i="1"/>
  <c r="E7" i="1" l="1"/>
  <c r="E6" i="1" s="1"/>
  <c r="F7" i="1"/>
  <c r="F6" i="1" l="1"/>
  <c r="F146" i="1" s="1"/>
  <c r="E146" i="1"/>
  <c r="G40" i="1"/>
  <c r="G39" i="1" s="1"/>
  <c r="G52" i="1"/>
  <c r="G45" i="1" s="1"/>
  <c r="G96" i="1"/>
  <c r="G94" i="1" l="1"/>
  <c r="G87" i="1"/>
  <c r="G63" i="1"/>
  <c r="G65" i="1"/>
  <c r="G54" i="1"/>
  <c r="G28" i="1"/>
  <c r="G27" i="1" s="1"/>
  <c r="G7" i="1"/>
  <c r="G67" i="1" l="1"/>
  <c r="G62" i="1"/>
  <c r="G6" i="1" s="1"/>
  <c r="G146" i="1" s="1"/>
</calcChain>
</file>

<file path=xl/sharedStrings.xml><?xml version="1.0" encoding="utf-8"?>
<sst xmlns="http://schemas.openxmlformats.org/spreadsheetml/2006/main" count="580" uniqueCount="296">
  <si>
    <t/>
  </si>
  <si>
    <t>рублей</t>
  </si>
  <si>
    <t>Код главного 
администра-
тора 
доходов</t>
  </si>
  <si>
    <t>Код бюджетной классификации</t>
  </si>
  <si>
    <t>Наименование бюджетной классификации</t>
  </si>
  <si>
    <t>Наименование главного администратора доходов</t>
  </si>
  <si>
    <t>Ожидаемый объем доходов на текущий финансовый год</t>
  </si>
  <si>
    <t>Показатели прогноза доходов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</si>
  <si>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</si>
  <si>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</si>
  <si>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</si>
  <si>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</si>
  <si>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</si>
  <si>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</si>
  <si>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</si>
  <si>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</si>
  <si>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</si>
  <si>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</si>
  <si>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000</t>
  </si>
  <si>
    <t>10000000000000000</t>
  </si>
  <si>
    <t>НАЛОГОВЫЕ И НЕНАЛОГОВЫЕ ДОХОДЫ</t>
  </si>
  <si>
    <t>10100000000000000</t>
  </si>
  <si>
    <t>НАЛОГИ НА ПРИБЫЛЬ, ДОХОДЫ</t>
  </si>
  <si>
    <t>10102000010000110</t>
  </si>
  <si>
    <t>Налог на доходы физических лиц</t>
  </si>
  <si>
    <t>182</t>
  </si>
  <si>
    <t>10102010010000110</t>
  </si>
  <si>
    <t>Федеральная налоговая служба</t>
  </si>
  <si>
    <t>10102020010000110</t>
  </si>
  <si>
    <t>10102030010000110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</si>
  <si>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</si>
  <si>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</si>
  <si>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</si>
  <si>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</si>
  <si>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</si>
  <si>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</si>
  <si>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</si>
  <si>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100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</si>
  <si>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</si>
  <si>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</si>
  <si>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</si>
  <si>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</si>
  <si>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</si>
  <si>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</si>
  <si>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</si>
  <si>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</si>
  <si>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</si>
  <si>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</si>
  <si>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</si>
  <si>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</si>
  <si>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10501011010000110</t>
  </si>
  <si>
    <t>Налог, взимаемый с налогоплательщиков, выбравших в качестве объекта налогообложения доходы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</si>
  <si>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</si>
  <si>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</si>
  <si>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</si>
  <si>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</si>
  <si>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</si>
  <si>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</si>
  <si>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</si>
  <si>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</si>
  <si>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</si>
  <si>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</si>
  <si>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</si>
  <si>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</si>
  <si>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</si>
  <si>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</si>
  <si>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</si>
  <si>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</si>
  <si>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</si>
  <si>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</si>
  <si>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</si>
  <si>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923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</si>
  <si>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</si>
  <si>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</si>
  <si>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Администрация муниципального района "Корткеросский"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</si>
  <si>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</si>
  <si>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</si>
  <si>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11105075050000120</t>
  </si>
  <si>
    <t>Доходы от сдачи в аренду имущества, составляющего казну муниципальных районов (за исключением земельных участков)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</si>
  <si>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</si>
  <si>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</si>
  <si>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</si>
  <si>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</si>
  <si>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</si>
  <si>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</si>
  <si>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</si>
  <si>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</si>
  <si>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048</t>
  </si>
  <si>
    <t>11201010010000120</t>
  </si>
  <si>
    <t>Плата за выбросы загрязняющих веществ в атмосферный воздух стационарными объектами</t>
  </si>
  <si>
    <t>Федеральная служба по надзору в сфере природопользования</t>
  </si>
  <si>
    <t>11201030010000120</t>
  </si>
  <si>
    <t>Плата за сбросы загрязняющих веществ в водные объекты</t>
  </si>
  <si>
    <t>11201041010000120</t>
  </si>
  <si>
    <t>Плата за размещение отходов производства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</si>
  <si>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</si>
  <si>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</si>
  <si>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</si>
  <si>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</si>
  <si>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</si>
  <si>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</si>
  <si>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11400000000000000</t>
  </si>
  <si>
    <t>ДОХОДЫ ОТ ПРОДАЖИ МАТЕРИАЛЬНЫХ И НЕМАТЕРИАЛЬНЫХ АКТИВОВ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</si>
  <si>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</si>
  <si>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</si>
  <si>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</si>
  <si>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</si>
  <si>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</si>
  <si>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</si>
  <si>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</si>
  <si>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</si>
  <si>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</si>
  <si>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</si>
  <si>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</si>
  <si>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</si>
  <si>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875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</si>
  <si>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</si>
  <si>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</si>
  <si>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Министерство образования, науки и молодежной политики Республики Коми</t>
  </si>
  <si>
    <t>890</t>
  </si>
  <si>
    <t>Министерство юстиции Республики Коми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</si>
  <si>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</si>
  <si>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</si>
  <si>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</si>
  <si>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</si>
  <si>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</si>
  <si>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</si>
  <si>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</si>
  <si>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</si>
  <si>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</si>
  <si>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</si>
  <si>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</si>
  <si>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</si>
  <si>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</si>
  <si>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</si>
  <si>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</si>
  <si>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</si>
  <si>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</si>
  <si>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</si>
  <si>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</si>
  <si>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</si>
  <si>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11610000000000140</t>
  </si>
  <si>
    <t>Платежи в целях возмещения причиненного ущерба (убытков)</t>
  </si>
  <si>
    <t>11610031050000140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</si>
  <si>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</si>
  <si>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</si>
  <si>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</si>
  <si>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852</t>
  </si>
  <si>
    <t>Министерство природных ресурсов и охраны окружающей среды Республики Коми</t>
  </si>
  <si>
    <t>11611000010000140</t>
  </si>
  <si>
    <t>Платежи, уплачиваемые в целях возмещения вреда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</si>
  <si>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</si>
  <si>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</si>
  <si>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</si>
  <si>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</si>
  <si>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</si>
  <si>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</si>
  <si>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</si>
  <si>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</si>
  <si>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992</t>
  </si>
  <si>
    <t>20215001050000150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</si>
  <si>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</si>
  <si>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Управление финансов Администрации муниципального района "Корткеросский"</t>
  </si>
  <si>
    <t>20220000000000150</t>
  </si>
  <si>
    <t>Субсидии бюджетам бюджетной системы Российской Федерации (межбюджетные субсидии)</t>
  </si>
  <si>
    <t>975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</si>
  <si>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</si>
  <si>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</si>
  <si>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Управление образованием администрации МР "Корткеросский"</t>
  </si>
  <si>
    <t>956</t>
  </si>
  <si>
    <t>Управление культуры, национальной политики и туризма администрации муниципального образования муниципального района "Корткеросский"</t>
  </si>
  <si>
    <t>20225750050000150</t>
  </si>
  <si>
    <t>Субсидии бюджетам муниципальных районов на реализацию мероприятий по модернизации школьных систем образования</t>
  </si>
  <si>
    <t>20229999050000150</t>
  </si>
  <si>
    <t>Прочие субсидии бюджетам муниципальных районов</t>
  </si>
  <si>
    <t>20230000000000150</t>
  </si>
  <si>
    <t>Субвенции бюджетам бюджетной системы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</si>
  <si>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</si>
  <si>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</si>
  <si>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20230029050000150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</si>
  <si>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</si>
  <si>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20235082050000150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</si>
  <si>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</si>
  <si>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20235120050000150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</si>
  <si>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</si>
  <si>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20239999050000150</t>
  </si>
  <si>
    <t>Прочие субвенции бюджетам муниципальных районов</t>
  </si>
  <si>
    <t>20240000000000150</t>
  </si>
  <si>
    <t>Иные межбюджетные трансферты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</si>
  <si>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</si>
  <si>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</si>
  <si>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20245303050000150</t>
  </si>
  <si>
    <t>ВСЕГО ДОХОДОВ:</t>
  </si>
  <si>
    <t>Единый налог на вмененный доход для отдельных видов деятельности</t>
  </si>
  <si>
    <t>10502000020000110</t>
  </si>
  <si>
    <t>10502010020000110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</si>
  <si>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</si>
  <si>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</si>
  <si>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</si>
  <si>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00011700000000000000</t>
  </si>
  <si>
    <t>00011701000000000180</t>
  </si>
  <si>
    <t>00011701050050000180</t>
  </si>
  <si>
    <t>00011705000000000180</t>
  </si>
  <si>
    <t>Прочие неналоговые доходы</t>
  </si>
  <si>
    <t>00011705050050000180</t>
  </si>
  <si>
    <t>Прочие неналоговые доходы бюджетов муниципальных районов</t>
  </si>
  <si>
    <t>Дотации бюджетам на поддержку мер по обеспечению сбалансированности бюджетов</t>
  </si>
  <si>
    <t>Прочие дотации</t>
  </si>
  <si>
    <t>20219999050000150</t>
  </si>
  <si>
    <t>20215002050000150</t>
  </si>
  <si>
    <t>20225497050000150</t>
  </si>
  <si>
    <t>Субсидии бюджетам на поддержку отрасли культуры</t>
  </si>
  <si>
    <t>20225519050000150</t>
  </si>
  <si>
    <t>Прочие межбюджетные трансферты, передаваемые бюджетам</t>
  </si>
  <si>
    <t>20249999050000150</t>
  </si>
  <si>
    <t>ПРОЧИЕ БЕЗВОЗМЕЗДНЫЕ ПОСТУПЛЕНИЯ</t>
  </si>
  <si>
    <t>Прочие безвозмездные поступления в бюджеты муниципальных районов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</si>
  <si>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</si>
  <si>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20705000050000150</t>
  </si>
  <si>
    <t>20705020050000150</t>
  </si>
  <si>
    <t>20705030050000150</t>
  </si>
  <si>
    <t>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</si>
  <si>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</si>
  <si>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</si>
  <si>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</si>
  <si>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21800000000000000</t>
  </si>
  <si>
    <t>21800000000000150</t>
  </si>
  <si>
    <t>21800000050000150</t>
  </si>
  <si>
    <t>на 2026 год</t>
  </si>
  <si>
    <t>20245179050000150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</si>
  <si>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</si>
  <si>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Реестр источников доходов "Бюджет муниципального образования муниципального района "Корткеросский""</t>
  </si>
  <si>
    <t>Инициативные платежи</t>
  </si>
  <si>
    <t>Инициативные платежи, зачисляемые в бюджеты муниципальных районов</t>
  </si>
  <si>
    <t>11715000000000150</t>
  </si>
  <si>
    <t>11715030050000150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</si>
  <si>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</si>
  <si>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</si>
  <si>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</si>
  <si>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21900000000000000</t>
  </si>
  <si>
    <t>21900000050000150</t>
  </si>
  <si>
    <t>21960010050000150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</si>
  <si>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</si>
  <si>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</si>
  <si>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20800000000000000</t>
  </si>
  <si>
    <t>20805000050000150</t>
  </si>
  <si>
    <t xml:space="preserve">Министерство образования, науки и молодежной политики Республики Коми, </t>
  </si>
  <si>
    <t>Министерство сельского хозяйства и потребительского рынка Республики Коми</t>
  </si>
  <si>
    <t>на 2027 год</t>
  </si>
  <si>
    <t>20245050050000150</t>
  </si>
  <si>
    <t>Субсидии бюджетам муниципальных районов на реализацию мероприятий по обеспечению жильем молодых семей</t>
  </si>
  <si>
    <t>План доходов на 2025 год</t>
  </si>
  <si>
    <t>Кассовые поступлений в текущем финансовом году (по состоянию на 31.10.2025)</t>
  </si>
  <si>
    <t>на 2028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</si>
  <si>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</si>
  <si>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</si>
  <si>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</si>
  <si>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</si>
  <si>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</si>
  <si>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</si>
  <si>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</si>
  <si>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</si>
  <si>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</si>
  <si>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</si>
  <si>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</si>
  <si>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</si>
  <si>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10102021010000110</t>
  </si>
  <si>
    <t>10102022010000110</t>
  </si>
  <si>
    <t>10102023010000110</t>
  </si>
  <si>
    <t>10102024010000110</t>
  </si>
  <si>
    <t>10102140010000110</t>
  </si>
  <si>
    <t>10102210010000110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</si>
  <si>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</si>
  <si>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</si>
  <si>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10507000010000110</t>
  </si>
  <si>
    <t>10507000011000110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</si>
  <si>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</si>
  <si>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</si>
  <si>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</si>
  <si>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</si>
  <si>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</si>
  <si>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10900000000000000</t>
  </si>
  <si>
    <t>10907000000000110</t>
  </si>
  <si>
    <t>10907030000000110</t>
  </si>
  <si>
    <t>11101000000000120</t>
  </si>
  <si>
    <t>11101050050000120</t>
  </si>
  <si>
    <t>882</t>
  </si>
  <si>
    <t>00011601103010000140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</si>
  <si>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</si>
  <si>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</si>
  <si>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11601154010000140</t>
  </si>
  <si>
    <t>Служба Республики Коми строительного, жилищного и технического надзора (контроля)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</si>
  <si>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</si>
  <si>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11610032050000140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</si>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</sst>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2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B9CDE5"/>
      </patternFill>
    </fill>
  </fills>
  <borders count="13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>
      <alignment vertical="top" wrapText="1"/>
    </xf>
    <xf numFmtId="4" fontId="2" fillId="2" borderId="1">
      <alignment horizontal="right" vertical="top" shrinkToFit="1"/>
    </xf>
    <xf numFmtId="4" fontId="2" fillId="2" borderId="2">
      <alignment horizontal="right" vertical="top" shrinkToFit="1"/>
    </xf>
    <xf numFmtId="4" fontId="2" fillId="3" borderId="3">
      <alignment horizontal="right" vertical="top" shrinkToFit="1"/>
    </xf>
    <xf numFmtId="4" fontId="2" fillId="3" borderId="4">
      <alignment horizontal="right" vertical="top" shrinkToFi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4" fillId="0" borderId="3">
      <alignment horizontal="right" vertical="top" shrinkToFit="1"/>
    </xf>
    <xf numFmtId="4" fontId="4" fillId="0" borderId="4">
      <alignment horizontal="right" vertical="top" shrinkToFit="1"/>
    </xf>
    <xf numFmtId="49" fontId="7" fillId="3" borderId="6">
      <alignment horizontal="center" vertical="top" shrinkToFit="1"/>
    </xf>
    <xf numFmtId="49" fontId="7" fillId="3" borderId="3">
      <alignment horizontal="center" vertical="top" shrinkToFit="1"/>
    </xf>
    <xf numFmtId="4" fontId="7" fillId="3" borderId="3">
      <alignment horizontal="right" vertical="top" shrinkToFit="1"/>
    </xf>
    <xf numFmtId="4" fontId="4" fillId="0" borderId="3">
      <alignment horizontal="right" vertical="top" shrinkToFit="1"/>
    </xf>
    <xf numFmtId="4" fontId="8" fillId="4" borderId="7">
      <alignment horizontal="right" vertical="top" wrapText="1" shrinkToFit="1"/>
    </xf>
    <xf numFmtId="4" fontId="8" fillId="4" borderId="8">
      <alignment horizontal="right" vertical="top" shrinkToFit="1"/>
    </xf>
    <xf numFmtId="4" fontId="7" fillId="3" borderId="3">
      <alignment horizontal="right" vertical="top" shrinkToFit="1"/>
    </xf>
    <xf numFmtId="4" fontId="7" fillId="2" borderId="1">
      <alignment horizontal="right" vertical="top" shrinkToFit="1"/>
    </xf>
    <xf numFmtId="4" fontId="7" fillId="2" borderId="2">
      <alignment horizontal="right" vertical="top" shrinkToFit="1"/>
    </xf>
    <xf numFmtId="43" fontId="9" fillId="0" borderId="0" applyFont="0" applyFill="0" applyBorder="0" applyAlignment="0" applyProtection="0"/>
    <xf numFmtId="49" fontId="3" fillId="0" borderId="6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</cellStyleXfs>
  <cellXfs count="110">
    <xf numFmtId="0" fontId="0" fillId="0" borderId="0" xfId="0" applyFont="1" applyFill="1" applyAlignment="1">
      <alignment vertical="top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right" wrapText="1"/>
    </xf>
    <xf numFmtId="4" fontId="6" fillId="0" borderId="5" xfId="5" applyNumberFormat="1" applyFont="1" applyFill="1" applyBorder="1" applyProtection="1">
      <alignment horizontal="right" vertical="top" shrinkToFit="1"/>
    </xf>
    <xf numFmtId="164" fontId="6" fillId="0" borderId="5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4" fontId="10" fillId="0" borderId="5" xfId="1" applyNumberFormat="1" applyFont="1" applyFill="1" applyBorder="1" applyProtection="1">
      <alignment horizontal="right" vertical="top" shrinkToFit="1"/>
    </xf>
    <xf numFmtId="4" fontId="10" fillId="0" borderId="5" xfId="3" applyNumberFormat="1" applyFont="1" applyFill="1" applyBorder="1" applyProtection="1">
      <alignment horizontal="right" vertical="top" shrinkToFit="1"/>
    </xf>
    <xf numFmtId="4" fontId="10" fillId="0" borderId="5" xfId="5" applyNumberFormat="1" applyFont="1" applyFill="1" applyBorder="1" applyProtection="1">
      <alignment horizontal="right" vertical="top" shrinkToFit="1"/>
    </xf>
    <xf numFmtId="0" fontId="6" fillId="0" borderId="5" xfId="0" applyFont="1" applyFill="1" applyBorder="1" applyAlignment="1">
      <alignment vertical="top" wrapText="1"/>
    </xf>
    <xf numFmtId="4" fontId="6" fillId="0" borderId="5" xfId="6" applyNumberFormat="1" applyFont="1" applyFill="1" applyBorder="1" applyProtection="1">
      <alignment horizontal="right" vertical="top" shrinkToFit="1"/>
    </xf>
    <xf numFmtId="49" fontId="10" fillId="0" borderId="5" xfId="9" applyNumberFormat="1" applyFont="1" applyFill="1" applyBorder="1" applyProtection="1">
      <alignment horizontal="center" vertical="top" shrinkToFit="1"/>
    </xf>
    <xf numFmtId="0" fontId="10" fillId="0" borderId="5" xfId="10" applyNumberFormat="1" applyFont="1" applyFill="1" applyBorder="1" applyProtection="1">
      <alignment horizontal="left" vertical="top" wrapText="1"/>
    </xf>
    <xf numFmtId="49" fontId="6" fillId="0" borderId="5" xfId="11" applyNumberFormat="1" applyFont="1" applyFill="1" applyBorder="1" applyProtection="1">
      <alignment horizontal="center" vertical="top" shrinkToFit="1"/>
    </xf>
    <xf numFmtId="0" fontId="6" fillId="0" borderId="5" xfId="12" applyNumberFormat="1" applyFont="1" applyFill="1" applyBorder="1" applyProtection="1">
      <alignment horizontal="left" vertical="top" wrapText="1"/>
    </xf>
    <xf numFmtId="49" fontId="10" fillId="0" borderId="5" xfId="15" applyNumberFormat="1" applyFont="1" applyFill="1" applyBorder="1" applyProtection="1">
      <alignment horizontal="center" vertical="top" shrinkToFit="1"/>
    </xf>
    <xf numFmtId="49" fontId="10" fillId="0" borderId="5" xfId="3" applyNumberFormat="1" applyFont="1" applyFill="1" applyBorder="1" applyAlignment="1" applyProtection="1">
      <alignment horizontal="center" vertical="top" shrinkToFit="1"/>
    </xf>
    <xf numFmtId="0" fontId="10" fillId="0" borderId="5" xfId="4" applyNumberFormat="1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49" fontId="10" fillId="0" borderId="5" xfId="10" applyNumberFormat="1" applyFont="1" applyFill="1" applyBorder="1" applyAlignment="1" applyProtection="1">
      <alignment horizontal="center" vertical="top" shrinkToFit="1"/>
    </xf>
    <xf numFmtId="49" fontId="10" fillId="0" borderId="5" xfId="5" applyNumberFormat="1" applyFont="1" applyFill="1" applyBorder="1" applyAlignment="1" applyProtection="1">
      <alignment horizontal="center" vertical="top" shrinkToFit="1"/>
    </xf>
    <xf numFmtId="0" fontId="10" fillId="0" borderId="5" xfId="6" applyNumberFormat="1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49" fontId="6" fillId="0" borderId="5" xfId="12" applyNumberFormat="1" applyFont="1" applyFill="1" applyBorder="1" applyAlignment="1" applyProtection="1">
      <alignment horizontal="center" vertical="top" shrinkToFit="1"/>
    </xf>
    <xf numFmtId="49" fontId="6" fillId="0" borderId="5" xfId="7" applyNumberFormat="1" applyFont="1" applyFill="1" applyBorder="1" applyAlignment="1" applyProtection="1">
      <alignment horizontal="center" vertical="top" shrinkToFit="1"/>
    </xf>
    <xf numFmtId="0" fontId="6" fillId="0" borderId="5" xfId="8" applyNumberFormat="1" applyFont="1" applyFill="1" applyBorder="1" applyAlignment="1" applyProtection="1">
      <alignment horizontal="left" vertical="top" wrapText="1"/>
    </xf>
    <xf numFmtId="4" fontId="10" fillId="0" borderId="5" xfId="4" applyNumberFormat="1" applyFont="1" applyFill="1" applyBorder="1" applyProtection="1">
      <alignment horizontal="right" vertical="top" shrinkToFit="1"/>
    </xf>
    <xf numFmtId="49" fontId="10" fillId="0" borderId="5" xfId="12" applyNumberFormat="1" applyFont="1" applyFill="1" applyBorder="1" applyAlignment="1" applyProtection="1">
      <alignment horizontal="center" vertical="top" shrinkToFit="1"/>
    </xf>
    <xf numFmtId="0" fontId="10" fillId="0" borderId="5" xfId="3" applyNumberFormat="1" applyFont="1" applyFill="1" applyBorder="1" applyAlignment="1" applyProtection="1">
      <alignment horizontal="left" vertical="top" wrapText="1"/>
    </xf>
    <xf numFmtId="49" fontId="6" fillId="0" borderId="5" xfId="9" applyNumberFormat="1" applyFont="1" applyFill="1" applyBorder="1" applyProtection="1">
      <alignment horizontal="center" vertical="top" shrinkToFit="1"/>
    </xf>
    <xf numFmtId="0" fontId="6" fillId="0" borderId="5" xfId="10" applyNumberFormat="1" applyFont="1" applyFill="1" applyBorder="1" applyProtection="1">
      <alignment horizontal="left" vertical="top" wrapText="1"/>
    </xf>
    <xf numFmtId="49" fontId="10" fillId="0" borderId="5" xfId="16" applyNumberFormat="1" applyFont="1" applyFill="1" applyBorder="1" applyProtection="1">
      <alignment horizontal="center" vertical="top" shrinkToFit="1"/>
    </xf>
    <xf numFmtId="0" fontId="10" fillId="0" borderId="5" xfId="15" applyNumberFormat="1" applyFont="1" applyFill="1" applyBorder="1" applyAlignment="1" applyProtection="1">
      <alignment horizontal="left" vertical="top" wrapText="1"/>
    </xf>
    <xf numFmtId="4" fontId="10" fillId="0" borderId="5" xfId="21" applyNumberFormat="1" applyFont="1" applyFill="1" applyBorder="1" applyProtection="1">
      <alignment horizontal="right" vertical="top" shrinkToFit="1"/>
    </xf>
    <xf numFmtId="4" fontId="10" fillId="0" borderId="5" xfId="17" applyNumberFormat="1" applyFont="1" applyFill="1" applyBorder="1" applyProtection="1">
      <alignment horizontal="right" vertical="top" shrinkToFit="1"/>
    </xf>
    <xf numFmtId="49" fontId="6" fillId="0" borderId="5" xfId="10" applyNumberFormat="1" applyFont="1" applyFill="1" applyBorder="1" applyAlignment="1" applyProtection="1">
      <alignment horizontal="center" vertical="top" shrinkToFit="1"/>
    </xf>
    <xf numFmtId="49" fontId="6" fillId="0" borderId="5" xfId="5" applyNumberFormat="1" applyFont="1" applyFill="1" applyBorder="1" applyAlignment="1" applyProtection="1">
      <alignment horizontal="center" vertical="top" shrinkToFit="1"/>
    </xf>
    <xf numFmtId="0" fontId="6" fillId="0" borderId="5" xfId="6" applyNumberFormat="1" applyFont="1" applyFill="1" applyBorder="1" applyAlignment="1" applyProtection="1">
      <alignment horizontal="left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" fontId="10" fillId="0" borderId="5" xfId="16" applyNumberFormat="1" applyFont="1" applyFill="1" applyBorder="1" applyAlignment="1" applyProtection="1">
      <alignment horizontal="right" vertical="top" shrinkToFit="1"/>
    </xf>
    <xf numFmtId="4" fontId="6" fillId="0" borderId="10" xfId="5" applyNumberFormat="1" applyFont="1" applyFill="1" applyBorder="1" applyProtection="1">
      <alignment horizontal="right" vertical="top" shrinkToFit="1"/>
    </xf>
    <xf numFmtId="4" fontId="10" fillId="0" borderId="10" xfId="4" applyNumberFormat="1" applyFont="1" applyFill="1" applyBorder="1" applyProtection="1">
      <alignment horizontal="right" vertical="top" shrinkToFit="1"/>
    </xf>
    <xf numFmtId="4" fontId="10" fillId="0" borderId="10" xfId="17" applyNumberFormat="1" applyFont="1" applyFill="1" applyBorder="1" applyProtection="1">
      <alignment horizontal="right" vertical="top" shrinkToFit="1"/>
    </xf>
    <xf numFmtId="4" fontId="10" fillId="0" borderId="10" xfId="0" applyNumberFormat="1" applyFont="1" applyFill="1" applyBorder="1" applyAlignment="1">
      <alignment horizontal="right" vertical="top" wrapText="1"/>
    </xf>
    <xf numFmtId="4" fontId="10" fillId="0" borderId="9" xfId="4" applyNumberFormat="1" applyFont="1" applyFill="1" applyBorder="1" applyProtection="1">
      <alignment horizontal="right" vertical="top" shrinkToFit="1"/>
    </xf>
    <xf numFmtId="4" fontId="10" fillId="0" borderId="9" xfId="22" applyNumberFormat="1" applyFont="1" applyFill="1" applyBorder="1" applyProtection="1">
      <alignment horizontal="right" vertical="top" shrinkToFit="1"/>
    </xf>
    <xf numFmtId="4" fontId="10" fillId="0" borderId="9" xfId="21" applyNumberFormat="1" applyFont="1" applyFill="1" applyBorder="1" applyProtection="1">
      <alignment horizontal="right" vertical="top" shrinkToFit="1"/>
    </xf>
    <xf numFmtId="4" fontId="10" fillId="0" borderId="9" xfId="17" applyNumberFormat="1" applyFont="1" applyFill="1" applyBorder="1" applyProtection="1">
      <alignment horizontal="right" vertical="top" shrinkToFit="1"/>
    </xf>
    <xf numFmtId="4" fontId="6" fillId="0" borderId="9" xfId="18" applyNumberFormat="1" applyFont="1" applyFill="1" applyBorder="1" applyProtection="1">
      <alignment horizontal="right" vertical="top" shrinkToFit="1"/>
    </xf>
    <xf numFmtId="4" fontId="10" fillId="0" borderId="9" xfId="0" applyNumberFormat="1" applyFont="1" applyFill="1" applyBorder="1" applyAlignment="1">
      <alignment horizontal="right" vertical="top" wrapText="1"/>
    </xf>
    <xf numFmtId="4" fontId="6" fillId="0" borderId="5" xfId="13" applyNumberFormat="1" applyFont="1" applyFill="1" applyBorder="1" applyProtection="1">
      <alignment horizontal="right" vertical="top" shrinkToFit="1"/>
    </xf>
    <xf numFmtId="4" fontId="9" fillId="0" borderId="5" xfId="13" applyNumberFormat="1" applyFont="1" applyBorder="1" applyProtection="1">
      <alignment horizontal="right" vertical="top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 wrapText="1"/>
    </xf>
    <xf numFmtId="49" fontId="1" fillId="0" borderId="5" xfId="15" applyNumberFormat="1" applyFont="1" applyFill="1" applyBorder="1" applyProtection="1">
      <alignment horizontal="center" vertical="top" shrinkToFit="1"/>
    </xf>
    <xf numFmtId="0" fontId="1" fillId="0" borderId="5" xfId="3" applyNumberFormat="1" applyFont="1" applyFill="1" applyBorder="1" applyAlignment="1" applyProtection="1">
      <alignment horizontal="left" vertical="top" wrapText="1"/>
    </xf>
    <xf numFmtId="49" fontId="9" fillId="0" borderId="5" xfId="9" applyNumberFormat="1" applyFont="1" applyFill="1" applyBorder="1" applyProtection="1">
      <alignment horizontal="center" vertical="top" shrinkToFit="1"/>
    </xf>
    <xf numFmtId="0" fontId="9" fillId="0" borderId="5" xfId="10" applyNumberFormat="1" applyFont="1" applyFill="1" applyBorder="1" applyProtection="1">
      <alignment horizontal="left" vertical="top" wrapText="1"/>
    </xf>
    <xf numFmtId="49" fontId="1" fillId="0" borderId="5" xfId="1" applyNumberFormat="1" applyFont="1" applyFill="1" applyBorder="1" applyAlignment="1" applyProtection="1">
      <alignment horizontal="center" vertical="top" shrinkToFit="1"/>
    </xf>
    <xf numFmtId="0" fontId="1" fillId="0" borderId="5" xfId="2" applyNumberFormat="1" applyFont="1" applyFill="1" applyBorder="1" applyAlignment="1" applyProtection="1">
      <alignment horizontal="left" vertical="top" wrapText="1"/>
    </xf>
    <xf numFmtId="4" fontId="6" fillId="0" borderId="11" xfId="5" applyNumberFormat="1" applyFont="1" applyFill="1" applyBorder="1" applyProtection="1">
      <alignment horizontal="right" vertical="top" shrinkToFit="1"/>
    </xf>
    <xf numFmtId="4" fontId="9" fillId="0" borderId="5" xfId="5" applyNumberFormat="1" applyFont="1" applyFill="1" applyBorder="1" applyProtection="1">
      <alignment horizontal="right" vertical="top" shrinkToFit="1"/>
    </xf>
    <xf numFmtId="4" fontId="9" fillId="0" borderId="5" xfId="6" applyNumberFormat="1" applyFont="1" applyFill="1" applyBorder="1" applyProtection="1">
      <alignment horizontal="right" vertical="top" shrinkToFit="1"/>
    </xf>
    <xf numFmtId="4" fontId="1" fillId="0" borderId="5" xfId="21" applyNumberFormat="1" applyFont="1" applyFill="1" applyBorder="1" applyProtection="1">
      <alignment horizontal="right" vertical="top" shrinkToFit="1"/>
    </xf>
    <xf numFmtId="4" fontId="1" fillId="0" borderId="5" xfId="16" applyNumberFormat="1" applyFont="1" applyFill="1" applyBorder="1" applyAlignment="1" applyProtection="1">
      <alignment horizontal="right" vertical="top" shrinkToFit="1"/>
    </xf>
    <xf numFmtId="4" fontId="1" fillId="0" borderId="5" xfId="4" applyNumberFormat="1" applyFont="1" applyFill="1" applyBorder="1" applyProtection="1">
      <alignment horizontal="right" vertical="top" shrinkToFit="1"/>
    </xf>
    <xf numFmtId="4" fontId="1" fillId="0" borderId="5" xfId="17" applyNumberFormat="1" applyFont="1" applyFill="1" applyBorder="1" applyProtection="1">
      <alignment horizontal="right" vertical="top" shrinkToFit="1"/>
    </xf>
    <xf numFmtId="49" fontId="9" fillId="0" borderId="5" xfId="26" applyNumberFormat="1" applyFont="1" applyFill="1" applyBorder="1" applyProtection="1">
      <alignment horizontal="center" vertical="top" shrinkToFit="1"/>
    </xf>
    <xf numFmtId="0" fontId="9" fillId="0" borderId="5" xfId="27" applyNumberFormat="1" applyFont="1" applyFill="1" applyBorder="1" applyProtection="1">
      <alignment horizontal="left" vertical="top" wrapText="1"/>
    </xf>
    <xf numFmtId="4" fontId="9" fillId="0" borderId="5" xfId="14" applyNumberFormat="1" applyFont="1" applyFill="1" applyBorder="1" applyProtection="1">
      <alignment horizontal="right" vertical="top" shrinkToFit="1"/>
    </xf>
    <xf numFmtId="4" fontId="9" fillId="0" borderId="5" xfId="13" applyNumberFormat="1" applyFont="1" applyFill="1" applyBorder="1" applyProtection="1">
      <alignment horizontal="right" vertical="top" shrinkToFit="1"/>
    </xf>
    <xf numFmtId="49" fontId="9" fillId="0" borderId="5" xfId="25" applyNumberFormat="1" applyFont="1" applyFill="1" applyBorder="1" applyProtection="1">
      <alignment horizontal="center" vertical="top" shrinkToFit="1"/>
    </xf>
    <xf numFmtId="4" fontId="9" fillId="0" borderId="5" xfId="28" applyNumberFormat="1" applyFont="1" applyFill="1" applyBorder="1" applyProtection="1">
      <alignment horizontal="right" vertical="top" shrinkToFit="1"/>
    </xf>
    <xf numFmtId="4" fontId="9" fillId="0" borderId="5" xfId="29" applyNumberFormat="1" applyFont="1" applyFill="1" applyBorder="1" applyProtection="1">
      <alignment horizontal="right" vertical="top" shrinkToFit="1"/>
    </xf>
    <xf numFmtId="4" fontId="10" fillId="0" borderId="11" xfId="1" applyNumberFormat="1" applyFont="1" applyFill="1" applyBorder="1" applyProtection="1">
      <alignment horizontal="right" vertical="top" shrinkToFit="1"/>
    </xf>
    <xf numFmtId="4" fontId="1" fillId="0" borderId="5" xfId="22" applyNumberFormat="1" applyFont="1" applyFill="1" applyBorder="1" applyProtection="1">
      <alignment horizontal="right" vertical="top" shrinkToFit="1"/>
    </xf>
    <xf numFmtId="4" fontId="1" fillId="0" borderId="5" xfId="23" applyNumberFormat="1" applyFont="1" applyFill="1" applyBorder="1" applyProtection="1">
      <alignment horizontal="right" vertical="top" shrinkToFit="1"/>
    </xf>
    <xf numFmtId="49" fontId="6" fillId="0" borderId="5" xfId="15" applyNumberFormat="1" applyFont="1" applyFill="1" applyBorder="1" applyProtection="1">
      <alignment horizontal="center" vertical="top" shrinkToFit="1"/>
    </xf>
    <xf numFmtId="4" fontId="6" fillId="0" borderId="5" xfId="28" applyNumberFormat="1" applyFont="1" applyFill="1" applyBorder="1" applyProtection="1">
      <alignment horizontal="right" vertical="top" shrinkToFit="1"/>
    </xf>
    <xf numFmtId="4" fontId="6" fillId="0" borderId="5" xfId="28" applyNumberFormat="1" applyFont="1" applyBorder="1" applyProtection="1">
      <alignment horizontal="right" vertical="top" shrinkToFit="1"/>
    </xf>
    <xf numFmtId="4" fontId="9" fillId="0" borderId="3" xfId="28" applyNumberFormat="1" applyFont="1" applyProtection="1">
      <alignment horizontal="right" vertical="top" shrinkToFit="1"/>
    </xf>
    <xf numFmtId="4" fontId="10" fillId="0" borderId="11" xfId="3" applyNumberFormat="1" applyFont="1" applyFill="1" applyBorder="1" applyProtection="1">
      <alignment horizontal="right" vertical="top" shrinkToFit="1"/>
    </xf>
    <xf numFmtId="4" fontId="10" fillId="0" borderId="11" xfId="5" applyNumberFormat="1" applyFont="1" applyFill="1" applyBorder="1" applyProtection="1">
      <alignment horizontal="right" vertical="top" shrinkToFit="1"/>
    </xf>
    <xf numFmtId="4" fontId="6" fillId="0" borderId="11" xfId="7" applyNumberFormat="1" applyFont="1" applyFill="1" applyBorder="1" applyProtection="1">
      <alignment horizontal="right" vertical="top" shrinkToFit="1"/>
    </xf>
    <xf numFmtId="4" fontId="6" fillId="0" borderId="11" xfId="6" applyNumberFormat="1" applyFont="1" applyFill="1" applyBorder="1" applyProtection="1">
      <alignment horizontal="right" vertical="top" shrinkToFit="1"/>
    </xf>
    <xf numFmtId="4" fontId="6" fillId="0" borderId="10" xfId="6" applyNumberFormat="1" applyFont="1" applyFill="1" applyBorder="1" applyProtection="1">
      <alignment horizontal="right" vertical="top" shrinkToFit="1"/>
    </xf>
    <xf numFmtId="4" fontId="10" fillId="0" borderId="11" xfId="7" applyNumberFormat="1" applyFont="1" applyFill="1" applyBorder="1" applyProtection="1">
      <alignment horizontal="right" vertical="top" shrinkToFit="1"/>
    </xf>
    <xf numFmtId="4" fontId="10" fillId="0" borderId="10" xfId="16" applyNumberFormat="1" applyFont="1" applyFill="1" applyBorder="1" applyAlignment="1" applyProtection="1">
      <alignment horizontal="right" vertical="top" shrinkToFit="1"/>
    </xf>
    <xf numFmtId="4" fontId="6" fillId="0" borderId="11" xfId="13" applyNumberFormat="1" applyFont="1" applyFill="1" applyBorder="1" applyProtection="1">
      <alignment horizontal="right" vertical="top" shrinkToFit="1"/>
    </xf>
    <xf numFmtId="164" fontId="6" fillId="0" borderId="11" xfId="0" applyNumberFormat="1" applyFont="1" applyFill="1" applyBorder="1" applyAlignment="1">
      <alignment vertical="top" wrapText="1"/>
    </xf>
    <xf numFmtId="4" fontId="10" fillId="0" borderId="11" xfId="0" applyNumberFormat="1" applyFont="1" applyFill="1" applyBorder="1" applyAlignment="1">
      <alignment vertical="top" wrapText="1"/>
    </xf>
    <xf numFmtId="43" fontId="6" fillId="0" borderId="11" xfId="24" applyFont="1" applyFill="1" applyBorder="1" applyAlignment="1">
      <alignment horizontal="right" vertical="top" wrapText="1"/>
    </xf>
    <xf numFmtId="4" fontId="10" fillId="0" borderId="11" xfId="17" applyNumberFormat="1" applyFont="1" applyFill="1" applyBorder="1" applyProtection="1">
      <alignment horizontal="right" vertical="top" shrinkToFit="1"/>
    </xf>
    <xf numFmtId="4" fontId="6" fillId="0" borderId="11" xfId="14" applyNumberFormat="1" applyFont="1" applyBorder="1" applyProtection="1">
      <alignment horizontal="right" vertical="top" shrinkToFit="1"/>
    </xf>
    <xf numFmtId="4" fontId="6" fillId="0" borderId="11" xfId="29" applyNumberFormat="1" applyFont="1" applyBorder="1" applyProtection="1">
      <alignment horizontal="right" vertical="top" shrinkToFit="1"/>
    </xf>
    <xf numFmtId="0" fontId="11" fillId="0" borderId="0" xfId="0" applyFont="1" applyFill="1" applyAlignment="1">
      <alignment horizontal="center" vertical="center" wrapText="1"/>
    </xf>
    <xf numFmtId="4" fontId="10" fillId="0" borderId="12" xfId="0" applyNumberFormat="1" applyFont="1" applyFill="1" applyBorder="1" applyAlignment="1">
      <alignment vertical="top" wrapText="1"/>
    </xf>
    <xf numFmtId="4" fontId="6" fillId="0" borderId="12" xfId="0" applyNumberFormat="1" applyFont="1" applyFill="1" applyBorder="1" applyAlignment="1">
      <alignment vertical="top" wrapText="1"/>
    </xf>
    <xf numFmtId="4" fontId="9" fillId="0" borderId="5" xfId="4" applyNumberFormat="1" applyFont="1" applyFill="1" applyBorder="1" applyProtection="1">
      <alignment horizontal="right" vertical="top" shrinkToFit="1"/>
    </xf>
    <xf numFmtId="4" fontId="9" fillId="0" borderId="5" xfId="17" applyNumberFormat="1" applyFont="1" applyFill="1" applyBorder="1" applyProtection="1">
      <alignment horizontal="right" vertical="top" shrinkToFit="1"/>
    </xf>
    <xf numFmtId="4" fontId="6" fillId="0" borderId="5" xfId="17" applyNumberFormat="1" applyFont="1" applyFill="1" applyBorder="1" applyProtection="1">
      <alignment horizontal="right" vertical="top" shrinkToFit="1"/>
    </xf>
  </cellXfs>
  <cellStyles count="30">
    <cellStyle name="ex61" xfId="19"/>
    <cellStyle name="ex62" xfId="20"/>
    <cellStyle name="ex64" xfId="22"/>
    <cellStyle name="ex65" xfId="23"/>
    <cellStyle name="ex66" xfId="1"/>
    <cellStyle name="ex67" xfId="2"/>
    <cellStyle name="ex68" xfId="21"/>
    <cellStyle name="ex69" xfId="16"/>
    <cellStyle name="ex70" xfId="15"/>
    <cellStyle name="ex71" xfId="3"/>
    <cellStyle name="ex72" xfId="4"/>
    <cellStyle name="ex73" xfId="17"/>
    <cellStyle name="ex74" xfId="9"/>
    <cellStyle name="ex75" xfId="10"/>
    <cellStyle name="ex76" xfId="5"/>
    <cellStyle name="ex77" xfId="6"/>
    <cellStyle name="ex78" xfId="18"/>
    <cellStyle name="ex79" xfId="11"/>
    <cellStyle name="ex80" xfId="12"/>
    <cellStyle name="ex81" xfId="7"/>
    <cellStyle name="ex82" xfId="8"/>
    <cellStyle name="ex83" xfId="13"/>
    <cellStyle name="ex84" xfId="14"/>
    <cellStyle name="ex85" xfId="25"/>
    <cellStyle name="ex86" xfId="26"/>
    <cellStyle name="ex87" xfId="27"/>
    <cellStyle name="ex88" xfId="28"/>
    <cellStyle name="ex89" xfId="29"/>
    <cellStyle name="Обычный" xfId="0" builtinId="0"/>
    <cellStyle name="Финансовый" xfId="2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tabSelected="1" workbookViewId="0">
      <selection activeCell="E9" sqref="E9"/>
    </sheetView>
  </sheetViews>
  <sheetFormatPr defaultRowHeight="12.75" x14ac:dyDescent="0.2"/>
  <cols>
    <col min="1" max="1" width="8.33203125" customWidth="1"/>
    <col min="2" max="2" width="23.6640625" customWidth="1"/>
    <col min="3" max="3" width="49.1640625" customWidth="1"/>
    <col min="4" max="4" width="30.5" customWidth="1"/>
    <col min="5" max="6" width="23.83203125" customWidth="1"/>
    <col min="7" max="10" width="23.83203125" style="7" customWidth="1"/>
  </cols>
  <sheetData>
    <row r="1" spans="1:10" ht="18.2" customHeight="1" x14ac:dyDescent="0.2">
      <c r="A1" s="104" t="s">
        <v>231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3.5" customHeight="1" x14ac:dyDescent="0.2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1</v>
      </c>
    </row>
    <row r="3" spans="1:10" ht="53.45" customHeight="1" x14ac:dyDescent="0.2">
      <c r="A3" s="61" t="s">
        <v>2</v>
      </c>
      <c r="B3" s="61" t="s">
        <v>3</v>
      </c>
      <c r="C3" s="61" t="s">
        <v>4</v>
      </c>
      <c r="D3" s="61" t="s">
        <v>5</v>
      </c>
      <c r="E3" s="61" t="s">
        <v>251</v>
      </c>
      <c r="F3" s="61" t="s">
        <v>252</v>
      </c>
      <c r="G3" s="61" t="s">
        <v>6</v>
      </c>
      <c r="H3" s="61" t="s">
        <v>7</v>
      </c>
      <c r="I3" s="61"/>
      <c r="J3" s="61"/>
    </row>
    <row r="4" spans="1:10" ht="34.5" customHeight="1" x14ac:dyDescent="0.2">
      <c r="A4" s="61" t="s">
        <v>0</v>
      </c>
      <c r="B4" s="61" t="s">
        <v>0</v>
      </c>
      <c r="C4" s="62" t="s">
        <v>0</v>
      </c>
      <c r="D4" s="62" t="s">
        <v>0</v>
      </c>
      <c r="E4" s="62" t="s">
        <v>0</v>
      </c>
      <c r="F4" s="62" t="s">
        <v>0</v>
      </c>
      <c r="G4" s="62" t="s">
        <v>0</v>
      </c>
      <c r="H4" s="59" t="s">
        <v>228</v>
      </c>
      <c r="I4" s="59" t="s">
        <v>248</v>
      </c>
      <c r="J4" s="59" t="s">
        <v>253</v>
      </c>
    </row>
    <row r="5" spans="1:10" ht="13.15" customHeight="1" x14ac:dyDescent="0.2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</row>
    <row r="6" spans="1:10" ht="26.85" customHeight="1" x14ac:dyDescent="0.2">
      <c r="A6" s="60" t="s">
        <v>18</v>
      </c>
      <c r="B6" s="60" t="s">
        <v>19</v>
      </c>
      <c r="C6" s="12" t="s">
        <v>20</v>
      </c>
      <c r="D6" s="11" t="s">
        <v>0</v>
      </c>
      <c r="E6" s="13">
        <f>E7+E21+E27+E39+E45+E54+E59+E62+E67+E96</f>
        <v>418650873.75</v>
      </c>
      <c r="F6" s="13">
        <f>F7+F21+F27+F39+F45+F54+F59+F62+F67+F96</f>
        <v>356419263.64999998</v>
      </c>
      <c r="G6" s="83">
        <f>G7+G21+G27+G39+G45+G54+G59+G62+G67+G96</f>
        <v>444305247</v>
      </c>
      <c r="H6" s="13">
        <f>H7+H21+H27+H39+H45+H54+H59+H62+H67+H96</f>
        <v>439698190</v>
      </c>
      <c r="I6" s="13">
        <f t="shared" ref="I6:J6" si="0">I7+I21+I27+I39+I45+I54+I59+I62+I67+I96</f>
        <v>465902120</v>
      </c>
      <c r="J6" s="13">
        <f t="shared" si="0"/>
        <v>481028160</v>
      </c>
    </row>
    <row r="7" spans="1:10" ht="13.7" customHeight="1" x14ac:dyDescent="0.2">
      <c r="A7" s="60" t="s">
        <v>18</v>
      </c>
      <c r="B7" s="60" t="s">
        <v>21</v>
      </c>
      <c r="C7" s="12" t="s">
        <v>22</v>
      </c>
      <c r="D7" s="11" t="s">
        <v>0</v>
      </c>
      <c r="E7" s="14">
        <f t="shared" ref="E7:F7" si="1">E8</f>
        <v>330042000</v>
      </c>
      <c r="F7" s="14">
        <f t="shared" si="1"/>
        <v>271957056.82999998</v>
      </c>
      <c r="G7" s="90">
        <f>G8</f>
        <v>348384000</v>
      </c>
      <c r="H7" s="9">
        <f>H8</f>
        <v>361934000</v>
      </c>
      <c r="I7" s="9">
        <f t="shared" ref="I7:J7" si="2">I8</f>
        <v>385554000</v>
      </c>
      <c r="J7" s="9">
        <f t="shared" si="2"/>
        <v>399819000</v>
      </c>
    </row>
    <row r="8" spans="1:10" ht="14.45" customHeight="1" x14ac:dyDescent="0.2">
      <c r="A8" s="60" t="s">
        <v>18</v>
      </c>
      <c r="B8" s="60" t="s">
        <v>23</v>
      </c>
      <c r="C8" s="12" t="s">
        <v>24</v>
      </c>
      <c r="D8" s="11" t="s">
        <v>0</v>
      </c>
      <c r="E8" s="15">
        <f>SUM(E9:E20)</f>
        <v>330042000</v>
      </c>
      <c r="F8" s="15">
        <f>SUM(F9:F20)</f>
        <v>271957056.82999998</v>
      </c>
      <c r="G8" s="91">
        <f>SUM(G9:G20)</f>
        <v>348384000</v>
      </c>
      <c r="H8" s="15">
        <f t="shared" ref="G8:J8" si="3">SUM(H9:H20)</f>
        <v>361934000</v>
      </c>
      <c r="I8" s="15">
        <f t="shared" si="3"/>
        <v>385554000</v>
      </c>
      <c r="J8" s="15">
        <f t="shared" si="3"/>
        <v>399819000</v>
      </c>
    </row>
    <row r="9" spans="1:10" ht="242.25" x14ac:dyDescent="0.2">
      <c r="A9" s="8" t="s">
        <v>25</v>
      </c>
      <c r="B9" s="65" t="s">
        <v>26</v>
      </c>
      <c r="C9" s="66" t="s">
        <v>254</v>
      </c>
      <c r="D9" s="6" t="s">
        <v>27</v>
      </c>
      <c r="E9" s="70">
        <v>190489000</v>
      </c>
      <c r="F9" s="71">
        <v>161918390.11000001</v>
      </c>
      <c r="G9" s="92">
        <v>204686079</v>
      </c>
      <c r="H9" s="10">
        <v>207123000</v>
      </c>
      <c r="I9" s="10">
        <v>226037000</v>
      </c>
      <c r="J9" s="10">
        <v>234955000</v>
      </c>
    </row>
    <row r="10" spans="1:10" ht="178.5" x14ac:dyDescent="0.2">
      <c r="A10" s="8" t="s">
        <v>25</v>
      </c>
      <c r="B10" s="65" t="s">
        <v>28</v>
      </c>
      <c r="C10" s="66" t="s">
        <v>255</v>
      </c>
      <c r="D10" s="6" t="s">
        <v>27</v>
      </c>
      <c r="E10" s="70">
        <v>2548000</v>
      </c>
      <c r="F10" s="71">
        <v>511527.41</v>
      </c>
      <c r="G10" s="93">
        <v>817000</v>
      </c>
      <c r="H10" s="10">
        <v>1323000</v>
      </c>
      <c r="I10" s="10">
        <v>1323000</v>
      </c>
      <c r="J10" s="10">
        <v>1323000</v>
      </c>
    </row>
    <row r="11" spans="1:10" ht="165.75" x14ac:dyDescent="0.2">
      <c r="A11" s="8" t="s">
        <v>25</v>
      </c>
      <c r="B11" s="65" t="s">
        <v>266</v>
      </c>
      <c r="C11" s="66" t="s">
        <v>256</v>
      </c>
      <c r="D11" s="6" t="s">
        <v>27</v>
      </c>
      <c r="E11" s="70">
        <v>0</v>
      </c>
      <c r="F11" s="71">
        <v>621013.23</v>
      </c>
      <c r="G11" s="93">
        <v>621000</v>
      </c>
      <c r="H11" s="10">
        <v>340000</v>
      </c>
      <c r="I11" s="10">
        <v>340000</v>
      </c>
      <c r="J11" s="10">
        <v>340000</v>
      </c>
    </row>
    <row r="12" spans="1:10" ht="165.75" x14ac:dyDescent="0.2">
      <c r="A12" s="8" t="s">
        <v>25</v>
      </c>
      <c r="B12" s="65" t="s">
        <v>267</v>
      </c>
      <c r="C12" s="66" t="s">
        <v>257</v>
      </c>
      <c r="D12" s="6" t="s">
        <v>27</v>
      </c>
      <c r="E12" s="70">
        <v>0</v>
      </c>
      <c r="F12" s="71">
        <v>1890000</v>
      </c>
      <c r="G12" s="93">
        <v>1890000</v>
      </c>
      <c r="H12" s="10">
        <v>1890000</v>
      </c>
      <c r="I12" s="10">
        <v>1890000</v>
      </c>
      <c r="J12" s="10">
        <v>1890000</v>
      </c>
    </row>
    <row r="13" spans="1:10" ht="165.75" x14ac:dyDescent="0.2">
      <c r="A13" s="8" t="s">
        <v>25</v>
      </c>
      <c r="B13" s="65" t="s">
        <v>268</v>
      </c>
      <c r="C13" s="66" t="s">
        <v>258</v>
      </c>
      <c r="D13" s="6" t="s">
        <v>27</v>
      </c>
      <c r="E13" s="70">
        <v>0</v>
      </c>
      <c r="F13" s="71">
        <v>3780000</v>
      </c>
      <c r="G13" s="93">
        <v>3780000</v>
      </c>
      <c r="H13" s="10">
        <v>5576000</v>
      </c>
      <c r="I13" s="10">
        <v>5576000</v>
      </c>
      <c r="J13" s="10">
        <v>5576000</v>
      </c>
    </row>
    <row r="14" spans="1:10" ht="153" x14ac:dyDescent="0.2">
      <c r="A14" s="8" t="s">
        <v>25</v>
      </c>
      <c r="B14" s="65" t="s">
        <v>269</v>
      </c>
      <c r="C14" s="66" t="s">
        <v>259</v>
      </c>
      <c r="D14" s="6" t="s">
        <v>27</v>
      </c>
      <c r="E14" s="70">
        <v>0</v>
      </c>
      <c r="F14" s="71">
        <v>3043016.5</v>
      </c>
      <c r="G14" s="94">
        <v>3043012</v>
      </c>
      <c r="H14" s="10">
        <v>5800000</v>
      </c>
      <c r="I14" s="10">
        <v>3857000</v>
      </c>
      <c r="J14" s="10">
        <v>3857000</v>
      </c>
    </row>
    <row r="15" spans="1:10" ht="153" x14ac:dyDescent="0.2">
      <c r="A15" s="8" t="s">
        <v>25</v>
      </c>
      <c r="B15" s="65" t="s">
        <v>29</v>
      </c>
      <c r="C15" s="66" t="s">
        <v>260</v>
      </c>
      <c r="D15" s="6" t="s">
        <v>27</v>
      </c>
      <c r="E15" s="70">
        <v>1666000</v>
      </c>
      <c r="F15" s="71">
        <v>3169395.2</v>
      </c>
      <c r="G15" s="94">
        <v>3169395</v>
      </c>
      <c r="H15" s="10">
        <v>3038000</v>
      </c>
      <c r="I15" s="10">
        <v>3332000</v>
      </c>
      <c r="J15" s="10">
        <v>3332000</v>
      </c>
    </row>
    <row r="16" spans="1:10" ht="89.25" x14ac:dyDescent="0.2">
      <c r="A16" s="8" t="s">
        <v>25</v>
      </c>
      <c r="B16" s="65" t="s">
        <v>30</v>
      </c>
      <c r="C16" s="66" t="s">
        <v>31</v>
      </c>
      <c r="D16" s="6" t="s">
        <v>27</v>
      </c>
      <c r="E16" s="70">
        <v>128000</v>
      </c>
      <c r="F16" s="71">
        <v>77817.600000000006</v>
      </c>
      <c r="G16" s="93">
        <v>128000</v>
      </c>
      <c r="H16" s="10">
        <v>132000</v>
      </c>
      <c r="I16" s="10">
        <v>137000</v>
      </c>
      <c r="J16" s="10">
        <v>143000</v>
      </c>
    </row>
    <row r="17" spans="1:10" ht="409.5" x14ac:dyDescent="0.2">
      <c r="A17" s="8" t="s">
        <v>25</v>
      </c>
      <c r="B17" s="65" t="s">
        <v>32</v>
      </c>
      <c r="C17" s="66" t="s">
        <v>261</v>
      </c>
      <c r="D17" s="6" t="s">
        <v>27</v>
      </c>
      <c r="E17" s="70">
        <v>17542000</v>
      </c>
      <c r="F17" s="71">
        <v>4627270.8</v>
      </c>
      <c r="G17" s="94">
        <v>4627271</v>
      </c>
      <c r="H17" s="10">
        <v>1913000</v>
      </c>
      <c r="I17" s="10">
        <v>2040000</v>
      </c>
      <c r="J17" s="10">
        <v>2040000</v>
      </c>
    </row>
    <row r="18" spans="1:10" ht="127.5" x14ac:dyDescent="0.2">
      <c r="A18" s="8" t="s">
        <v>25</v>
      </c>
      <c r="B18" s="65" t="s">
        <v>262</v>
      </c>
      <c r="C18" s="66" t="s">
        <v>263</v>
      </c>
      <c r="D18" s="6" t="s">
        <v>27</v>
      </c>
      <c r="E18" s="70">
        <v>343000</v>
      </c>
      <c r="F18" s="71">
        <v>503503.42</v>
      </c>
      <c r="G18" s="94">
        <v>503503</v>
      </c>
      <c r="H18" s="10">
        <v>392000</v>
      </c>
      <c r="I18" s="10">
        <v>490000</v>
      </c>
      <c r="J18" s="10">
        <v>490000</v>
      </c>
    </row>
    <row r="19" spans="1:10" ht="114.75" x14ac:dyDescent="0.2">
      <c r="A19" s="8" t="s">
        <v>25</v>
      </c>
      <c r="B19" s="65" t="s">
        <v>270</v>
      </c>
      <c r="C19" s="66" t="s">
        <v>264</v>
      </c>
      <c r="D19" s="6" t="s">
        <v>27</v>
      </c>
      <c r="E19" s="70">
        <v>0</v>
      </c>
      <c r="F19" s="71">
        <v>76353.8</v>
      </c>
      <c r="G19" s="94">
        <v>76354</v>
      </c>
      <c r="H19" s="10"/>
      <c r="I19" s="10"/>
      <c r="J19" s="10"/>
    </row>
    <row r="20" spans="1:10" ht="63.75" x14ac:dyDescent="0.2">
      <c r="A20" s="8" t="s">
        <v>25</v>
      </c>
      <c r="B20" s="65" t="s">
        <v>271</v>
      </c>
      <c r="C20" s="66" t="s">
        <v>265</v>
      </c>
      <c r="D20" s="6" t="s">
        <v>27</v>
      </c>
      <c r="E20" s="70">
        <v>117326000</v>
      </c>
      <c r="F20" s="71">
        <v>91738768.760000005</v>
      </c>
      <c r="G20" s="93">
        <v>125042386</v>
      </c>
      <c r="H20" s="10">
        <v>134407000</v>
      </c>
      <c r="I20" s="10">
        <v>140532000</v>
      </c>
      <c r="J20" s="10">
        <v>145873000</v>
      </c>
    </row>
    <row r="21" spans="1:10" ht="38.25" x14ac:dyDescent="0.2">
      <c r="A21" s="60" t="s">
        <v>18</v>
      </c>
      <c r="B21" s="60" t="s">
        <v>33</v>
      </c>
      <c r="C21" s="12" t="s">
        <v>34</v>
      </c>
      <c r="D21" s="11" t="s">
        <v>0</v>
      </c>
      <c r="E21" s="72">
        <v>20328000</v>
      </c>
      <c r="F21" s="73">
        <v>16681290.25</v>
      </c>
      <c r="G21" s="90">
        <f>G22</f>
        <v>20328000</v>
      </c>
      <c r="H21" s="9">
        <v>21864490</v>
      </c>
      <c r="I21" s="9">
        <v>29207120</v>
      </c>
      <c r="J21" s="9">
        <v>29284660</v>
      </c>
    </row>
    <row r="22" spans="1:10" ht="38.25" x14ac:dyDescent="0.2">
      <c r="A22" s="60" t="s">
        <v>18</v>
      </c>
      <c r="B22" s="60" t="s">
        <v>35</v>
      </c>
      <c r="C22" s="12" t="s">
        <v>36</v>
      </c>
      <c r="D22" s="11" t="s">
        <v>0</v>
      </c>
      <c r="E22" s="74">
        <v>20328000</v>
      </c>
      <c r="F22" s="75">
        <v>16681290.25</v>
      </c>
      <c r="G22" s="48">
        <v>20328000</v>
      </c>
      <c r="H22" s="9">
        <v>21864490</v>
      </c>
      <c r="I22" s="9">
        <v>29207120</v>
      </c>
      <c r="J22" s="9">
        <v>29284660</v>
      </c>
    </row>
    <row r="23" spans="1:10" ht="127.5" x14ac:dyDescent="0.2">
      <c r="A23" s="8" t="s">
        <v>37</v>
      </c>
      <c r="B23" s="8" t="s">
        <v>38</v>
      </c>
      <c r="C23" s="16" t="s">
        <v>39</v>
      </c>
      <c r="D23" s="6" t="s">
        <v>27</v>
      </c>
      <c r="E23" s="70">
        <v>10632000</v>
      </c>
      <c r="F23" s="71">
        <v>8463166.0999999996</v>
      </c>
      <c r="G23" s="47">
        <v>10632000</v>
      </c>
      <c r="H23" s="10">
        <v>11441010</v>
      </c>
      <c r="I23" s="10">
        <v>15264200</v>
      </c>
      <c r="J23" s="10">
        <v>15280620</v>
      </c>
    </row>
    <row r="24" spans="1:10" ht="140.25" x14ac:dyDescent="0.2">
      <c r="A24" s="8" t="s">
        <v>37</v>
      </c>
      <c r="B24" s="8" t="s">
        <v>40</v>
      </c>
      <c r="C24" s="16" t="s">
        <v>41</v>
      </c>
      <c r="D24" s="6" t="s">
        <v>27</v>
      </c>
      <c r="E24" s="70">
        <v>48000</v>
      </c>
      <c r="F24" s="71">
        <v>49184.69</v>
      </c>
      <c r="G24" s="47">
        <v>48000</v>
      </c>
      <c r="H24" s="10">
        <v>55880</v>
      </c>
      <c r="I24" s="10">
        <v>74420</v>
      </c>
      <c r="J24" s="10">
        <v>74440</v>
      </c>
    </row>
    <row r="25" spans="1:10" ht="127.5" x14ac:dyDescent="0.2">
      <c r="A25" s="8" t="s">
        <v>37</v>
      </c>
      <c r="B25" s="8" t="s">
        <v>42</v>
      </c>
      <c r="C25" s="16" t="s">
        <v>43</v>
      </c>
      <c r="D25" s="6" t="s">
        <v>27</v>
      </c>
      <c r="E25" s="70">
        <v>10737000</v>
      </c>
      <c r="F25" s="71">
        <v>9011047.0700000003</v>
      </c>
      <c r="G25" s="47">
        <v>10737000</v>
      </c>
      <c r="H25" s="10">
        <v>11066610</v>
      </c>
      <c r="I25" s="10">
        <v>14763710</v>
      </c>
      <c r="J25" s="10">
        <v>14790530</v>
      </c>
    </row>
    <row r="26" spans="1:10" ht="127.5" x14ac:dyDescent="0.2">
      <c r="A26" s="8" t="s">
        <v>37</v>
      </c>
      <c r="B26" s="8" t="s">
        <v>44</v>
      </c>
      <c r="C26" s="16" t="s">
        <v>45</v>
      </c>
      <c r="D26" s="6" t="s">
        <v>27</v>
      </c>
      <c r="E26" s="70">
        <v>-1089000</v>
      </c>
      <c r="F26" s="71">
        <v>-842107.61</v>
      </c>
      <c r="G26" s="47">
        <v>-1089000</v>
      </c>
      <c r="H26" s="10">
        <v>-699010</v>
      </c>
      <c r="I26" s="10">
        <v>-895210</v>
      </c>
      <c r="J26" s="10">
        <v>-860930</v>
      </c>
    </row>
    <row r="27" spans="1:10" ht="13.7" customHeight="1" x14ac:dyDescent="0.2">
      <c r="A27" s="60" t="s">
        <v>18</v>
      </c>
      <c r="B27" s="60" t="s">
        <v>46</v>
      </c>
      <c r="C27" s="12" t="s">
        <v>47</v>
      </c>
      <c r="D27" s="11" t="s">
        <v>0</v>
      </c>
      <c r="E27" s="72">
        <v>30719000</v>
      </c>
      <c r="F27" s="73">
        <v>32212319.829999998</v>
      </c>
      <c r="G27" s="90">
        <f>G28+G31+G33+G35+G37</f>
        <v>33516200</v>
      </c>
      <c r="H27" s="9">
        <v>22255000</v>
      </c>
      <c r="I27" s="9">
        <v>22662000</v>
      </c>
      <c r="J27" s="9">
        <v>23176000</v>
      </c>
    </row>
    <row r="28" spans="1:10" ht="27.4" customHeight="1" x14ac:dyDescent="0.2">
      <c r="A28" s="60" t="s">
        <v>18</v>
      </c>
      <c r="B28" s="60" t="s">
        <v>48</v>
      </c>
      <c r="C28" s="12" t="s">
        <v>49</v>
      </c>
      <c r="D28" s="11" t="s">
        <v>0</v>
      </c>
      <c r="E28" s="74">
        <v>28800000</v>
      </c>
      <c r="F28" s="75">
        <v>29543819.050000001</v>
      </c>
      <c r="G28" s="91">
        <f>G29+G30</f>
        <v>30178000</v>
      </c>
      <c r="H28" s="9">
        <v>21363000</v>
      </c>
      <c r="I28" s="9">
        <v>21625000</v>
      </c>
      <c r="J28" s="9">
        <v>22100000</v>
      </c>
    </row>
    <row r="29" spans="1:10" ht="40.5" customHeight="1" x14ac:dyDescent="0.2">
      <c r="A29" s="8" t="s">
        <v>25</v>
      </c>
      <c r="B29" s="8" t="s">
        <v>50</v>
      </c>
      <c r="C29" s="16" t="s">
        <v>51</v>
      </c>
      <c r="D29" s="6" t="s">
        <v>27</v>
      </c>
      <c r="E29" s="70">
        <v>13100000</v>
      </c>
      <c r="F29" s="71">
        <v>12724330.52</v>
      </c>
      <c r="G29" s="92">
        <v>12528000</v>
      </c>
      <c r="H29" s="10">
        <v>8813000</v>
      </c>
      <c r="I29" s="10">
        <v>8825000</v>
      </c>
      <c r="J29" s="10">
        <v>9000000</v>
      </c>
    </row>
    <row r="30" spans="1:10" ht="67.349999999999994" customHeight="1" x14ac:dyDescent="0.2">
      <c r="A30" s="8" t="s">
        <v>25</v>
      </c>
      <c r="B30" s="8" t="s">
        <v>52</v>
      </c>
      <c r="C30" s="16" t="s">
        <v>53</v>
      </c>
      <c r="D30" s="6" t="s">
        <v>27</v>
      </c>
      <c r="E30" s="70">
        <v>15700000</v>
      </c>
      <c r="F30" s="71">
        <v>16819488.530000001</v>
      </c>
      <c r="G30" s="92">
        <v>17650000</v>
      </c>
      <c r="H30" s="10">
        <v>12550000</v>
      </c>
      <c r="I30" s="10">
        <v>12800000</v>
      </c>
      <c r="J30" s="10">
        <v>13100000</v>
      </c>
    </row>
    <row r="31" spans="1:10" s="3" customFormat="1" ht="25.5" x14ac:dyDescent="0.2">
      <c r="A31" s="60" t="s">
        <v>25</v>
      </c>
      <c r="B31" s="18" t="s">
        <v>194</v>
      </c>
      <c r="C31" s="19" t="s">
        <v>193</v>
      </c>
      <c r="D31" s="11" t="s">
        <v>27</v>
      </c>
      <c r="E31" s="74">
        <v>0</v>
      </c>
      <c r="F31" s="75">
        <v>7182.61</v>
      </c>
      <c r="G31" s="49">
        <v>7200</v>
      </c>
      <c r="H31" s="33">
        <v>0</v>
      </c>
      <c r="I31" s="33">
        <v>0</v>
      </c>
      <c r="J31" s="33">
        <v>0</v>
      </c>
    </row>
    <row r="32" spans="1:10" ht="25.5" x14ac:dyDescent="0.2">
      <c r="A32" s="8" t="s">
        <v>25</v>
      </c>
      <c r="B32" s="20" t="s">
        <v>195</v>
      </c>
      <c r="C32" s="21" t="s">
        <v>193</v>
      </c>
      <c r="D32" s="6" t="s">
        <v>27</v>
      </c>
      <c r="E32" s="70">
        <v>0</v>
      </c>
      <c r="F32" s="71">
        <v>7182.61</v>
      </c>
      <c r="G32" s="94">
        <v>7200</v>
      </c>
      <c r="H32" s="5">
        <v>0</v>
      </c>
      <c r="I32" s="5">
        <v>0</v>
      </c>
      <c r="J32" s="5">
        <v>0</v>
      </c>
    </row>
    <row r="33" spans="1:10" ht="14.45" customHeight="1" x14ac:dyDescent="0.2">
      <c r="A33" s="60" t="s">
        <v>18</v>
      </c>
      <c r="B33" s="60" t="s">
        <v>54</v>
      </c>
      <c r="C33" s="12" t="s">
        <v>55</v>
      </c>
      <c r="D33" s="11" t="s">
        <v>0</v>
      </c>
      <c r="E33" s="74">
        <v>119000</v>
      </c>
      <c r="F33" s="75">
        <v>375349.43</v>
      </c>
      <c r="G33" s="49">
        <v>377000</v>
      </c>
      <c r="H33" s="9">
        <v>376000</v>
      </c>
      <c r="I33" s="9">
        <v>497000</v>
      </c>
      <c r="J33" s="9">
        <v>511000</v>
      </c>
    </row>
    <row r="34" spans="1:10" ht="25.5" x14ac:dyDescent="0.2">
      <c r="A34" s="8" t="s">
        <v>25</v>
      </c>
      <c r="B34" s="8" t="s">
        <v>56</v>
      </c>
      <c r="C34" s="16" t="s">
        <v>55</v>
      </c>
      <c r="D34" s="6" t="s">
        <v>27</v>
      </c>
      <c r="E34" s="70">
        <v>119000</v>
      </c>
      <c r="F34" s="71">
        <v>375349.43</v>
      </c>
      <c r="G34" s="94">
        <v>376500</v>
      </c>
      <c r="H34" s="10">
        <v>376000</v>
      </c>
      <c r="I34" s="10">
        <v>497000</v>
      </c>
      <c r="J34" s="10">
        <v>511000</v>
      </c>
    </row>
    <row r="35" spans="1:10" ht="27.4" customHeight="1" x14ac:dyDescent="0.2">
      <c r="A35" s="60" t="s">
        <v>18</v>
      </c>
      <c r="B35" s="60" t="s">
        <v>57</v>
      </c>
      <c r="C35" s="12" t="s">
        <v>58</v>
      </c>
      <c r="D35" s="11" t="s">
        <v>0</v>
      </c>
      <c r="E35" s="74">
        <v>1800000</v>
      </c>
      <c r="F35" s="75">
        <v>2264325</v>
      </c>
      <c r="G35" s="91">
        <v>2924000</v>
      </c>
      <c r="H35" s="9">
        <v>480000</v>
      </c>
      <c r="I35" s="9">
        <v>500000</v>
      </c>
      <c r="J35" s="9">
        <v>520000</v>
      </c>
    </row>
    <row r="36" spans="1:10" ht="40.5" customHeight="1" x14ac:dyDescent="0.2">
      <c r="A36" s="8" t="s">
        <v>25</v>
      </c>
      <c r="B36" s="8" t="s">
        <v>59</v>
      </c>
      <c r="C36" s="16" t="s">
        <v>60</v>
      </c>
      <c r="D36" s="6" t="s">
        <v>27</v>
      </c>
      <c r="E36" s="70">
        <v>1800000</v>
      </c>
      <c r="F36" s="71">
        <v>2264325</v>
      </c>
      <c r="G36" s="92">
        <v>2924000</v>
      </c>
      <c r="H36" s="10">
        <v>480000</v>
      </c>
      <c r="I36" s="10">
        <v>500000</v>
      </c>
      <c r="J36" s="10">
        <v>520000</v>
      </c>
    </row>
    <row r="37" spans="1:10" ht="40.5" customHeight="1" x14ac:dyDescent="0.2">
      <c r="A37" s="60" t="s">
        <v>18</v>
      </c>
      <c r="B37" s="63" t="s">
        <v>274</v>
      </c>
      <c r="C37" s="64" t="s">
        <v>272</v>
      </c>
      <c r="D37" s="6"/>
      <c r="E37" s="74">
        <v>0</v>
      </c>
      <c r="F37" s="75">
        <v>21643.74</v>
      </c>
      <c r="G37" s="95">
        <v>30000</v>
      </c>
      <c r="H37" s="9">
        <v>36000</v>
      </c>
      <c r="I37" s="9">
        <v>40000</v>
      </c>
      <c r="J37" s="9">
        <v>45000</v>
      </c>
    </row>
    <row r="38" spans="1:10" ht="40.5" customHeight="1" x14ac:dyDescent="0.2">
      <c r="A38" s="8" t="s">
        <v>25</v>
      </c>
      <c r="B38" s="65" t="s">
        <v>275</v>
      </c>
      <c r="C38" s="66" t="s">
        <v>273</v>
      </c>
      <c r="D38" s="6" t="s">
        <v>27</v>
      </c>
      <c r="E38" s="70">
        <v>0</v>
      </c>
      <c r="F38" s="71">
        <v>21643.74</v>
      </c>
      <c r="G38" s="92">
        <v>30000</v>
      </c>
      <c r="H38" s="10">
        <v>36000</v>
      </c>
      <c r="I38" s="10">
        <v>40000</v>
      </c>
      <c r="J38" s="10">
        <v>45000</v>
      </c>
    </row>
    <row r="39" spans="1:10" ht="13.7" customHeight="1" x14ac:dyDescent="0.2">
      <c r="A39" s="60" t="s">
        <v>18</v>
      </c>
      <c r="B39" s="60" t="s">
        <v>61</v>
      </c>
      <c r="C39" s="12" t="s">
        <v>62</v>
      </c>
      <c r="D39" s="11" t="s">
        <v>0</v>
      </c>
      <c r="E39" s="72">
        <v>7200000</v>
      </c>
      <c r="F39" s="73">
        <v>6924315.04</v>
      </c>
      <c r="G39" s="90">
        <f>G40</f>
        <v>8600000</v>
      </c>
      <c r="H39" s="9">
        <v>8630000</v>
      </c>
      <c r="I39" s="9">
        <v>8650000</v>
      </c>
      <c r="J39" s="9">
        <v>8670000</v>
      </c>
    </row>
    <row r="40" spans="1:10" ht="40.5" customHeight="1" x14ac:dyDescent="0.2">
      <c r="A40" s="60" t="s">
        <v>18</v>
      </c>
      <c r="B40" s="60" t="s">
        <v>63</v>
      </c>
      <c r="C40" s="12" t="s">
        <v>64</v>
      </c>
      <c r="D40" s="11" t="s">
        <v>0</v>
      </c>
      <c r="E40" s="74">
        <v>7200000</v>
      </c>
      <c r="F40" s="75">
        <v>6924315.04</v>
      </c>
      <c r="G40" s="91">
        <f>G41</f>
        <v>8600000</v>
      </c>
      <c r="H40" s="9">
        <v>8630000</v>
      </c>
      <c r="I40" s="9">
        <v>8650000</v>
      </c>
      <c r="J40" s="9">
        <v>8670000</v>
      </c>
    </row>
    <row r="41" spans="1:10" ht="53.45" customHeight="1" x14ac:dyDescent="0.2">
      <c r="A41" s="8" t="s">
        <v>25</v>
      </c>
      <c r="B41" s="8" t="s">
        <v>65</v>
      </c>
      <c r="C41" s="16" t="s">
        <v>66</v>
      </c>
      <c r="D41" s="6" t="s">
        <v>27</v>
      </c>
      <c r="E41" s="70">
        <v>7200000</v>
      </c>
      <c r="F41" s="71">
        <v>6924315.04</v>
      </c>
      <c r="G41" s="92">
        <v>8600000</v>
      </c>
      <c r="H41" s="10">
        <v>8630000</v>
      </c>
      <c r="I41" s="10">
        <v>8650000</v>
      </c>
      <c r="J41" s="10">
        <v>8670000</v>
      </c>
    </row>
    <row r="42" spans="1:10" ht="38.25" x14ac:dyDescent="0.2">
      <c r="A42" s="60" t="s">
        <v>18</v>
      </c>
      <c r="B42" s="67" t="s">
        <v>281</v>
      </c>
      <c r="C42" s="68" t="s">
        <v>276</v>
      </c>
      <c r="D42" s="6"/>
      <c r="E42" s="72">
        <v>0</v>
      </c>
      <c r="F42" s="73">
        <v>-19.95</v>
      </c>
      <c r="G42" s="96">
        <v>-19.95</v>
      </c>
      <c r="H42" s="15">
        <v>0</v>
      </c>
      <c r="I42" s="15">
        <v>0</v>
      </c>
      <c r="J42" s="15">
        <v>0</v>
      </c>
    </row>
    <row r="43" spans="1:10" ht="25.5" x14ac:dyDescent="0.2">
      <c r="A43" s="60" t="s">
        <v>18</v>
      </c>
      <c r="B43" s="63" t="s">
        <v>282</v>
      </c>
      <c r="C43" s="64" t="s">
        <v>277</v>
      </c>
      <c r="D43" s="6"/>
      <c r="E43" s="74">
        <v>0</v>
      </c>
      <c r="F43" s="75">
        <v>-19.95</v>
      </c>
      <c r="G43" s="49">
        <v>-19.95</v>
      </c>
      <c r="H43" s="15">
        <v>0</v>
      </c>
      <c r="I43" s="15">
        <v>0</v>
      </c>
      <c r="J43" s="15">
        <v>0</v>
      </c>
    </row>
    <row r="44" spans="1:10" ht="51" x14ac:dyDescent="0.2">
      <c r="A44" s="8" t="s">
        <v>25</v>
      </c>
      <c r="B44" s="65" t="s">
        <v>283</v>
      </c>
      <c r="C44" s="66" t="s">
        <v>278</v>
      </c>
      <c r="D44" s="6" t="s">
        <v>27</v>
      </c>
      <c r="E44" s="70">
        <v>0</v>
      </c>
      <c r="F44" s="71">
        <v>-19.95</v>
      </c>
      <c r="G44" s="94">
        <v>-19.95</v>
      </c>
      <c r="H44" s="5">
        <v>0</v>
      </c>
      <c r="I44" s="5">
        <v>0</v>
      </c>
      <c r="J44" s="5">
        <v>0</v>
      </c>
    </row>
    <row r="45" spans="1:10" ht="51" x14ac:dyDescent="0.2">
      <c r="A45" s="60" t="s">
        <v>18</v>
      </c>
      <c r="B45" s="67" t="s">
        <v>67</v>
      </c>
      <c r="C45" s="68" t="s">
        <v>68</v>
      </c>
      <c r="D45" s="11" t="s">
        <v>0</v>
      </c>
      <c r="E45" s="72">
        <v>22144000</v>
      </c>
      <c r="F45" s="73">
        <v>20297576.690000001</v>
      </c>
      <c r="G45" s="90">
        <f>G46+G52+G48</f>
        <v>24371230</v>
      </c>
      <c r="H45" s="9">
        <v>20651000</v>
      </c>
      <c r="I45" s="9">
        <v>15545300</v>
      </c>
      <c r="J45" s="9">
        <v>15779800</v>
      </c>
    </row>
    <row r="46" spans="1:10" ht="76.5" x14ac:dyDescent="0.2">
      <c r="A46" s="60" t="s">
        <v>18</v>
      </c>
      <c r="B46" s="63" t="s">
        <v>284</v>
      </c>
      <c r="C46" s="64" t="s">
        <v>279</v>
      </c>
      <c r="D46" s="11" t="s">
        <v>0</v>
      </c>
      <c r="E46" s="74">
        <v>5300000</v>
      </c>
      <c r="F46" s="75">
        <v>5300000</v>
      </c>
      <c r="G46" s="49">
        <v>5300000</v>
      </c>
      <c r="H46" s="9">
        <v>5300000</v>
      </c>
      <c r="I46" s="9">
        <v>0</v>
      </c>
      <c r="J46" s="9">
        <v>0</v>
      </c>
    </row>
    <row r="47" spans="1:10" ht="63.75" x14ac:dyDescent="0.2">
      <c r="A47" s="8" t="s">
        <v>71</v>
      </c>
      <c r="B47" s="65" t="s">
        <v>285</v>
      </c>
      <c r="C47" s="66" t="s">
        <v>280</v>
      </c>
      <c r="D47" s="6" t="s">
        <v>74</v>
      </c>
      <c r="E47" s="70">
        <v>5300000</v>
      </c>
      <c r="F47" s="71">
        <v>5300000</v>
      </c>
      <c r="G47" s="94">
        <v>5300000</v>
      </c>
      <c r="H47" s="10">
        <v>5300000</v>
      </c>
      <c r="I47" s="10">
        <v>0</v>
      </c>
      <c r="J47" s="10">
        <v>0</v>
      </c>
    </row>
    <row r="48" spans="1:10" ht="89.25" x14ac:dyDescent="0.2">
      <c r="A48" s="60" t="s">
        <v>18</v>
      </c>
      <c r="B48" s="60" t="s">
        <v>69</v>
      </c>
      <c r="C48" s="12" t="s">
        <v>70</v>
      </c>
      <c r="D48" s="6"/>
      <c r="E48" s="74">
        <v>14844000</v>
      </c>
      <c r="F48" s="75">
        <v>12763151.779999999</v>
      </c>
      <c r="G48" s="91">
        <f>G49+G50+G51</f>
        <v>16821230</v>
      </c>
      <c r="H48" s="9">
        <v>13151000</v>
      </c>
      <c r="I48" s="9">
        <v>13345300</v>
      </c>
      <c r="J48" s="9">
        <v>13579800</v>
      </c>
    </row>
    <row r="49" spans="1:10" ht="102" x14ac:dyDescent="0.2">
      <c r="A49" s="8" t="s">
        <v>71</v>
      </c>
      <c r="B49" s="8" t="s">
        <v>72</v>
      </c>
      <c r="C49" s="16" t="s">
        <v>73</v>
      </c>
      <c r="D49" s="6" t="s">
        <v>74</v>
      </c>
      <c r="E49" s="70">
        <v>12860000</v>
      </c>
      <c r="F49" s="71">
        <v>9743893.5199999996</v>
      </c>
      <c r="G49" s="69">
        <v>13610000</v>
      </c>
      <c r="H49" s="10">
        <v>11325000</v>
      </c>
      <c r="I49" s="10">
        <v>11551300</v>
      </c>
      <c r="J49" s="10">
        <v>11777800</v>
      </c>
    </row>
    <row r="50" spans="1:10" ht="76.5" x14ac:dyDescent="0.2">
      <c r="A50" s="8" t="s">
        <v>71</v>
      </c>
      <c r="B50" s="8" t="s">
        <v>75</v>
      </c>
      <c r="C50" s="16" t="s">
        <v>76</v>
      </c>
      <c r="D50" s="6" t="s">
        <v>74</v>
      </c>
      <c r="E50" s="70">
        <v>52000</v>
      </c>
      <c r="F50" s="71">
        <v>126781.63</v>
      </c>
      <c r="G50" s="92">
        <v>151806</v>
      </c>
      <c r="H50" s="10">
        <v>86000</v>
      </c>
      <c r="I50" s="10">
        <v>94000</v>
      </c>
      <c r="J50" s="10">
        <v>102000</v>
      </c>
    </row>
    <row r="51" spans="1:10" ht="38.25" x14ac:dyDescent="0.2">
      <c r="A51" s="8" t="s">
        <v>71</v>
      </c>
      <c r="B51" s="8" t="s">
        <v>77</v>
      </c>
      <c r="C51" s="16" t="s">
        <v>78</v>
      </c>
      <c r="D51" s="6" t="s">
        <v>74</v>
      </c>
      <c r="E51" s="70">
        <v>1932000</v>
      </c>
      <c r="F51" s="71">
        <v>2892476.63</v>
      </c>
      <c r="G51" s="92">
        <v>3059424</v>
      </c>
      <c r="H51" s="10">
        <v>1740000</v>
      </c>
      <c r="I51" s="10">
        <v>1700000</v>
      </c>
      <c r="J51" s="10">
        <v>1700000</v>
      </c>
    </row>
    <row r="52" spans="1:10" ht="89.25" x14ac:dyDescent="0.2">
      <c r="A52" s="60" t="s">
        <v>18</v>
      </c>
      <c r="B52" s="60" t="s">
        <v>79</v>
      </c>
      <c r="C52" s="12" t="s">
        <v>80</v>
      </c>
      <c r="D52" s="11" t="s">
        <v>0</v>
      </c>
      <c r="E52" s="74">
        <v>2000000</v>
      </c>
      <c r="F52" s="75">
        <v>2234424.91</v>
      </c>
      <c r="G52" s="91">
        <f>G53</f>
        <v>2250000</v>
      </c>
      <c r="H52" s="9">
        <v>2200000</v>
      </c>
      <c r="I52" s="9">
        <v>2200000</v>
      </c>
      <c r="J52" s="9">
        <v>2200000</v>
      </c>
    </row>
    <row r="53" spans="1:10" ht="89.25" x14ac:dyDescent="0.2">
      <c r="A53" s="8" t="s">
        <v>71</v>
      </c>
      <c r="B53" s="8" t="s">
        <v>81</v>
      </c>
      <c r="C53" s="16" t="s">
        <v>82</v>
      </c>
      <c r="D53" s="6" t="s">
        <v>74</v>
      </c>
      <c r="E53" s="70">
        <v>2000000</v>
      </c>
      <c r="F53" s="71">
        <v>2234424.91</v>
      </c>
      <c r="G53" s="92">
        <v>2250000</v>
      </c>
      <c r="H53" s="10">
        <v>2200000</v>
      </c>
      <c r="I53" s="10">
        <v>2200000</v>
      </c>
      <c r="J53" s="10">
        <v>2200000</v>
      </c>
    </row>
    <row r="54" spans="1:10" ht="25.5" x14ac:dyDescent="0.2">
      <c r="A54" s="60" t="s">
        <v>18</v>
      </c>
      <c r="B54" s="60" t="s">
        <v>83</v>
      </c>
      <c r="C54" s="12" t="s">
        <v>84</v>
      </c>
      <c r="D54" s="11" t="s">
        <v>0</v>
      </c>
      <c r="E54" s="72">
        <v>1441000</v>
      </c>
      <c r="F54" s="73">
        <v>1591274.82</v>
      </c>
      <c r="G54" s="90">
        <f>G55</f>
        <v>1591800</v>
      </c>
      <c r="H54" s="9">
        <v>0</v>
      </c>
      <c r="I54" s="9">
        <v>0</v>
      </c>
      <c r="J54" s="9">
        <v>0</v>
      </c>
    </row>
    <row r="55" spans="1:10" ht="25.5" x14ac:dyDescent="0.2">
      <c r="A55" s="60" t="s">
        <v>18</v>
      </c>
      <c r="B55" s="60" t="s">
        <v>85</v>
      </c>
      <c r="C55" s="12" t="s">
        <v>86</v>
      </c>
      <c r="D55" s="11" t="s">
        <v>0</v>
      </c>
      <c r="E55" s="74">
        <v>1441000</v>
      </c>
      <c r="F55" s="75">
        <v>1591274.82</v>
      </c>
      <c r="G55" s="91">
        <f>G56+G57+G58</f>
        <v>1591800</v>
      </c>
      <c r="H55" s="9">
        <v>0</v>
      </c>
      <c r="I55" s="9">
        <v>0</v>
      </c>
      <c r="J55" s="9">
        <v>0</v>
      </c>
    </row>
    <row r="56" spans="1:10" ht="38.25" x14ac:dyDescent="0.2">
      <c r="A56" s="8" t="s">
        <v>87</v>
      </c>
      <c r="B56" s="8" t="s">
        <v>88</v>
      </c>
      <c r="C56" s="16" t="s">
        <v>89</v>
      </c>
      <c r="D56" s="6" t="s">
        <v>90</v>
      </c>
      <c r="E56" s="70">
        <v>323000</v>
      </c>
      <c r="F56" s="71">
        <v>373360.55</v>
      </c>
      <c r="G56" s="94">
        <v>373700</v>
      </c>
      <c r="H56" s="10">
        <v>0</v>
      </c>
      <c r="I56" s="10">
        <v>0</v>
      </c>
      <c r="J56" s="10">
        <v>0</v>
      </c>
    </row>
    <row r="57" spans="1:10" ht="38.25" x14ac:dyDescent="0.2">
      <c r="A57" s="8" t="s">
        <v>87</v>
      </c>
      <c r="B57" s="8" t="s">
        <v>91</v>
      </c>
      <c r="C57" s="16" t="s">
        <v>92</v>
      </c>
      <c r="D57" s="6" t="s">
        <v>90</v>
      </c>
      <c r="E57" s="70">
        <v>1070000</v>
      </c>
      <c r="F57" s="71">
        <v>1217845.27</v>
      </c>
      <c r="G57" s="94">
        <v>1218000</v>
      </c>
      <c r="H57" s="10">
        <v>0</v>
      </c>
      <c r="I57" s="10">
        <v>0</v>
      </c>
      <c r="J57" s="10">
        <v>0</v>
      </c>
    </row>
    <row r="58" spans="1:10" ht="38.25" x14ac:dyDescent="0.2">
      <c r="A58" s="8" t="s">
        <v>87</v>
      </c>
      <c r="B58" s="8" t="s">
        <v>93</v>
      </c>
      <c r="C58" s="16" t="s">
        <v>94</v>
      </c>
      <c r="D58" s="6" t="s">
        <v>90</v>
      </c>
      <c r="E58" s="70">
        <v>48000</v>
      </c>
      <c r="F58" s="71">
        <v>69</v>
      </c>
      <c r="G58" s="94">
        <v>100</v>
      </c>
      <c r="H58" s="10">
        <v>0</v>
      </c>
      <c r="I58" s="10">
        <v>0</v>
      </c>
      <c r="J58" s="10">
        <v>0</v>
      </c>
    </row>
    <row r="59" spans="1:10" ht="25.5" x14ac:dyDescent="0.2">
      <c r="A59" s="60" t="s">
        <v>18</v>
      </c>
      <c r="B59" s="60" t="s">
        <v>95</v>
      </c>
      <c r="C59" s="12" t="s">
        <v>96</v>
      </c>
      <c r="D59" s="11" t="s">
        <v>0</v>
      </c>
      <c r="E59" s="72">
        <v>1186273.75</v>
      </c>
      <c r="F59" s="73">
        <v>1599514.19</v>
      </c>
      <c r="G59" s="90">
        <f>G60</f>
        <v>1790000</v>
      </c>
      <c r="H59" s="9">
        <v>1100700</v>
      </c>
      <c r="I59" s="9">
        <v>1200700</v>
      </c>
      <c r="J59" s="9">
        <v>1200700</v>
      </c>
    </row>
    <row r="60" spans="1:10" x14ac:dyDescent="0.2">
      <c r="A60" s="60" t="s">
        <v>18</v>
      </c>
      <c r="B60" s="60" t="s">
        <v>97</v>
      </c>
      <c r="C60" s="12" t="s">
        <v>98</v>
      </c>
      <c r="D60" s="11" t="s">
        <v>0</v>
      </c>
      <c r="E60" s="74">
        <v>1186273.75</v>
      </c>
      <c r="F60" s="75">
        <v>1599514.19</v>
      </c>
      <c r="G60" s="91">
        <f>G61</f>
        <v>1790000</v>
      </c>
      <c r="H60" s="9">
        <v>1100700</v>
      </c>
      <c r="I60" s="9">
        <v>1200700</v>
      </c>
      <c r="J60" s="9">
        <v>1200700</v>
      </c>
    </row>
    <row r="61" spans="1:10" ht="38.25" x14ac:dyDescent="0.2">
      <c r="A61" s="8" t="s">
        <v>71</v>
      </c>
      <c r="B61" s="8" t="s">
        <v>99</v>
      </c>
      <c r="C61" s="16" t="s">
        <v>100</v>
      </c>
      <c r="D61" s="6" t="s">
        <v>74</v>
      </c>
      <c r="E61" s="70">
        <v>1186273.75</v>
      </c>
      <c r="F61" s="71">
        <v>1599514.19</v>
      </c>
      <c r="G61" s="69">
        <v>1790000</v>
      </c>
      <c r="H61" s="10">
        <v>1100700</v>
      </c>
      <c r="I61" s="10">
        <v>1200700</v>
      </c>
      <c r="J61" s="10">
        <v>1200700</v>
      </c>
    </row>
    <row r="62" spans="1:10" ht="25.5" x14ac:dyDescent="0.2">
      <c r="A62" s="60" t="s">
        <v>18</v>
      </c>
      <c r="B62" s="60" t="s">
        <v>101</v>
      </c>
      <c r="C62" s="12" t="s">
        <v>102</v>
      </c>
      <c r="D62" s="11" t="s">
        <v>0</v>
      </c>
      <c r="E62" s="72">
        <v>1500000</v>
      </c>
      <c r="F62" s="73">
        <v>1320472.55</v>
      </c>
      <c r="G62" s="90">
        <f>G63+G65</f>
        <v>1330200</v>
      </c>
      <c r="H62" s="9">
        <v>1056000</v>
      </c>
      <c r="I62" s="9">
        <v>852000</v>
      </c>
      <c r="J62" s="9">
        <v>852000</v>
      </c>
    </row>
    <row r="63" spans="1:10" ht="89.25" x14ac:dyDescent="0.2">
      <c r="A63" s="60" t="s">
        <v>18</v>
      </c>
      <c r="B63" s="60" t="s">
        <v>103</v>
      </c>
      <c r="C63" s="12" t="s">
        <v>104</v>
      </c>
      <c r="D63" s="11" t="s">
        <v>0</v>
      </c>
      <c r="E63" s="74">
        <v>0</v>
      </c>
      <c r="F63" s="75">
        <v>0</v>
      </c>
      <c r="G63" s="91">
        <f>G64</f>
        <v>0</v>
      </c>
      <c r="H63" s="9">
        <v>500000</v>
      </c>
      <c r="I63" s="9">
        <v>300000</v>
      </c>
      <c r="J63" s="9">
        <v>300000</v>
      </c>
    </row>
    <row r="64" spans="1:10" ht="102" x14ac:dyDescent="0.2">
      <c r="A64" s="8" t="s">
        <v>71</v>
      </c>
      <c r="B64" s="8" t="s">
        <v>105</v>
      </c>
      <c r="C64" s="16" t="s">
        <v>106</v>
      </c>
      <c r="D64" s="6" t="s">
        <v>74</v>
      </c>
      <c r="E64" s="70">
        <v>0</v>
      </c>
      <c r="F64" s="71">
        <v>0</v>
      </c>
      <c r="G64" s="92">
        <v>0</v>
      </c>
      <c r="H64" s="10">
        <v>500000</v>
      </c>
      <c r="I64" s="10">
        <v>300000</v>
      </c>
      <c r="J64" s="10">
        <v>300000</v>
      </c>
    </row>
    <row r="65" spans="1:10" ht="38.25" x14ac:dyDescent="0.2">
      <c r="A65" s="60" t="s">
        <v>18</v>
      </c>
      <c r="B65" s="60" t="s">
        <v>107</v>
      </c>
      <c r="C65" s="12" t="s">
        <v>108</v>
      </c>
      <c r="D65" s="11" t="s">
        <v>0</v>
      </c>
      <c r="E65" s="74">
        <v>1500000</v>
      </c>
      <c r="F65" s="75">
        <v>1320472.55</v>
      </c>
      <c r="G65" s="91">
        <f>G66</f>
        <v>1330200</v>
      </c>
      <c r="H65" s="9">
        <v>556000</v>
      </c>
      <c r="I65" s="9">
        <v>552000</v>
      </c>
      <c r="J65" s="9">
        <v>552000</v>
      </c>
    </row>
    <row r="66" spans="1:10" ht="63.75" x14ac:dyDescent="0.2">
      <c r="A66" s="8" t="s">
        <v>71</v>
      </c>
      <c r="B66" s="8" t="s">
        <v>109</v>
      </c>
      <c r="C66" s="16" t="s">
        <v>110</v>
      </c>
      <c r="D66" s="6" t="s">
        <v>74</v>
      </c>
      <c r="E66" s="70">
        <v>1500000</v>
      </c>
      <c r="F66" s="71">
        <v>1320472.55</v>
      </c>
      <c r="G66" s="92">
        <v>1330200</v>
      </c>
      <c r="H66" s="10">
        <v>556000</v>
      </c>
      <c r="I66" s="10">
        <v>552000</v>
      </c>
      <c r="J66" s="10">
        <v>552000</v>
      </c>
    </row>
    <row r="67" spans="1:10" ht="25.5" x14ac:dyDescent="0.2">
      <c r="A67" s="60" t="s">
        <v>18</v>
      </c>
      <c r="B67" s="60" t="s">
        <v>111</v>
      </c>
      <c r="C67" s="12" t="s">
        <v>112</v>
      </c>
      <c r="D67" s="11" t="s">
        <v>0</v>
      </c>
      <c r="E67" s="72">
        <v>4000000</v>
      </c>
      <c r="F67" s="73">
        <v>3753332.61</v>
      </c>
      <c r="G67" s="90">
        <f>G68+G87+G89+G94</f>
        <v>4300217</v>
      </c>
      <c r="H67" s="9">
        <v>2207000</v>
      </c>
      <c r="I67" s="9">
        <v>2231000</v>
      </c>
      <c r="J67" s="9">
        <v>2246000</v>
      </c>
    </row>
    <row r="68" spans="1:10" ht="38.25" x14ac:dyDescent="0.2">
      <c r="A68" s="60" t="s">
        <v>18</v>
      </c>
      <c r="B68" s="60" t="s">
        <v>113</v>
      </c>
      <c r="C68" s="12" t="s">
        <v>114</v>
      </c>
      <c r="D68" s="11" t="s">
        <v>0</v>
      </c>
      <c r="E68" s="74">
        <v>1680000</v>
      </c>
      <c r="F68" s="75">
        <v>1371519.84</v>
      </c>
      <c r="G68" s="91">
        <f>SUM(G69:G86)</f>
        <v>1671100</v>
      </c>
      <c r="H68" s="9">
        <v>1271000</v>
      </c>
      <c r="I68" s="9">
        <v>1308000</v>
      </c>
      <c r="J68" s="9">
        <v>1345000</v>
      </c>
    </row>
    <row r="69" spans="1:10" ht="89.25" x14ac:dyDescent="0.2">
      <c r="A69" s="8" t="s">
        <v>115</v>
      </c>
      <c r="B69" s="8" t="s">
        <v>116</v>
      </c>
      <c r="C69" s="16" t="s">
        <v>117</v>
      </c>
      <c r="D69" s="6" t="s">
        <v>118</v>
      </c>
      <c r="E69" s="10">
        <v>11000</v>
      </c>
      <c r="F69" s="78">
        <v>8524.14</v>
      </c>
      <c r="G69" s="97">
        <v>11000</v>
      </c>
      <c r="H69" s="10">
        <v>4000</v>
      </c>
      <c r="I69" s="10">
        <v>4000</v>
      </c>
      <c r="J69" s="10">
        <v>4000</v>
      </c>
    </row>
    <row r="70" spans="1:10" ht="89.25" x14ac:dyDescent="0.2">
      <c r="A70" s="8" t="s">
        <v>119</v>
      </c>
      <c r="B70" s="8" t="s">
        <v>116</v>
      </c>
      <c r="C70" s="16" t="s">
        <v>117</v>
      </c>
      <c r="D70" s="6" t="s">
        <v>120</v>
      </c>
      <c r="E70" s="10">
        <v>33000</v>
      </c>
      <c r="F70" s="78">
        <v>26100</v>
      </c>
      <c r="G70" s="97">
        <v>33000</v>
      </c>
      <c r="H70" s="10">
        <v>33000</v>
      </c>
      <c r="I70" s="10">
        <v>34000</v>
      </c>
      <c r="J70" s="10">
        <v>35000</v>
      </c>
    </row>
    <row r="71" spans="1:10" ht="114.75" x14ac:dyDescent="0.2">
      <c r="A71" s="8" t="s">
        <v>115</v>
      </c>
      <c r="B71" s="8" t="s">
        <v>121</v>
      </c>
      <c r="C71" s="16" t="s">
        <v>122</v>
      </c>
      <c r="D71" s="6" t="s">
        <v>118</v>
      </c>
      <c r="E71" s="79">
        <v>0</v>
      </c>
      <c r="F71" s="78">
        <v>9500</v>
      </c>
      <c r="G71" s="97">
        <v>9500</v>
      </c>
      <c r="H71" s="10">
        <v>7000</v>
      </c>
      <c r="I71" s="10">
        <v>7000</v>
      </c>
      <c r="J71" s="10">
        <v>7000</v>
      </c>
    </row>
    <row r="72" spans="1:10" ht="114.75" x14ac:dyDescent="0.2">
      <c r="A72" s="8" t="s">
        <v>119</v>
      </c>
      <c r="B72" s="8" t="s">
        <v>121</v>
      </c>
      <c r="C72" s="16" t="s">
        <v>122</v>
      </c>
      <c r="D72" s="6" t="s">
        <v>120</v>
      </c>
      <c r="E72" s="79">
        <v>190000</v>
      </c>
      <c r="F72" s="78">
        <v>62822.74</v>
      </c>
      <c r="G72" s="92">
        <v>63000</v>
      </c>
      <c r="H72" s="10">
        <v>90000</v>
      </c>
      <c r="I72" s="10">
        <v>95000</v>
      </c>
      <c r="J72" s="10">
        <v>100000</v>
      </c>
    </row>
    <row r="73" spans="1:10" ht="89.25" x14ac:dyDescent="0.2">
      <c r="A73" s="8" t="s">
        <v>115</v>
      </c>
      <c r="B73" s="8" t="s">
        <v>123</v>
      </c>
      <c r="C73" s="16" t="s">
        <v>124</v>
      </c>
      <c r="D73" s="6" t="s">
        <v>118</v>
      </c>
      <c r="E73" s="79">
        <v>0</v>
      </c>
      <c r="F73" s="78">
        <v>300</v>
      </c>
      <c r="G73" s="92">
        <v>300</v>
      </c>
      <c r="H73" s="57">
        <v>0</v>
      </c>
      <c r="I73" s="57">
        <v>0</v>
      </c>
      <c r="J73" s="57">
        <v>0</v>
      </c>
    </row>
    <row r="74" spans="1:10" ht="89.25" x14ac:dyDescent="0.2">
      <c r="A74" s="8" t="s">
        <v>119</v>
      </c>
      <c r="B74" s="8" t="s">
        <v>123</v>
      </c>
      <c r="C74" s="16" t="s">
        <v>124</v>
      </c>
      <c r="D74" s="6" t="s">
        <v>120</v>
      </c>
      <c r="E74" s="79">
        <v>478000</v>
      </c>
      <c r="F74" s="78">
        <v>300</v>
      </c>
      <c r="G74" s="92">
        <v>300</v>
      </c>
      <c r="H74" s="57">
        <v>0</v>
      </c>
      <c r="I74" s="57">
        <v>0</v>
      </c>
      <c r="J74" s="57">
        <v>0</v>
      </c>
    </row>
    <row r="75" spans="1:10" ht="102" x14ac:dyDescent="0.2">
      <c r="A75" s="8" t="s">
        <v>119</v>
      </c>
      <c r="B75" s="8" t="s">
        <v>125</v>
      </c>
      <c r="C75" s="16" t="s">
        <v>126</v>
      </c>
      <c r="D75" s="6" t="s">
        <v>120</v>
      </c>
      <c r="E75" s="10">
        <v>313000</v>
      </c>
      <c r="F75" s="78">
        <v>122300</v>
      </c>
      <c r="G75" s="92">
        <v>146000</v>
      </c>
      <c r="H75" s="10">
        <v>180000</v>
      </c>
      <c r="I75" s="10">
        <v>180000</v>
      </c>
      <c r="J75" s="10">
        <v>180000</v>
      </c>
    </row>
    <row r="76" spans="1:10" ht="89.25" x14ac:dyDescent="0.2">
      <c r="A76" s="80" t="s">
        <v>286</v>
      </c>
      <c r="B76" s="76" t="s">
        <v>287</v>
      </c>
      <c r="C76" s="77" t="s">
        <v>288</v>
      </c>
      <c r="D76" s="6" t="s">
        <v>247</v>
      </c>
      <c r="E76" s="81">
        <v>0</v>
      </c>
      <c r="F76" s="82">
        <v>3000</v>
      </c>
      <c r="G76" s="92">
        <v>3000</v>
      </c>
      <c r="H76" s="87">
        <v>0</v>
      </c>
      <c r="I76" s="87">
        <v>0</v>
      </c>
      <c r="J76" s="87">
        <v>0</v>
      </c>
    </row>
    <row r="77" spans="1:10" ht="102" x14ac:dyDescent="0.2">
      <c r="A77" s="8" t="s">
        <v>119</v>
      </c>
      <c r="B77" s="8" t="s">
        <v>127</v>
      </c>
      <c r="C77" s="16" t="s">
        <v>128</v>
      </c>
      <c r="D77" s="6" t="s">
        <v>120</v>
      </c>
      <c r="E77" s="10">
        <v>4000</v>
      </c>
      <c r="F77" s="17">
        <v>0</v>
      </c>
      <c r="G77" s="92">
        <v>0</v>
      </c>
      <c r="H77" s="10">
        <v>4000</v>
      </c>
      <c r="I77" s="10">
        <v>4000</v>
      </c>
      <c r="J77" s="10">
        <v>4000</v>
      </c>
    </row>
    <row r="78" spans="1:10" ht="127.5" x14ac:dyDescent="0.2">
      <c r="A78" s="8" t="s">
        <v>119</v>
      </c>
      <c r="B78" s="8" t="s">
        <v>129</v>
      </c>
      <c r="C78" s="16" t="s">
        <v>130</v>
      </c>
      <c r="D78" s="6" t="s">
        <v>120</v>
      </c>
      <c r="E78" s="79">
        <v>20000</v>
      </c>
      <c r="F78" s="78">
        <v>27549.4</v>
      </c>
      <c r="G78" s="92">
        <v>33000</v>
      </c>
      <c r="H78" s="10">
        <v>35000</v>
      </c>
      <c r="I78" s="10">
        <v>35000</v>
      </c>
      <c r="J78" s="10">
        <v>35000</v>
      </c>
    </row>
    <row r="79" spans="1:10" ht="153" x14ac:dyDescent="0.2">
      <c r="A79" s="8">
        <v>992</v>
      </c>
      <c r="B79" s="76" t="s">
        <v>290</v>
      </c>
      <c r="C79" s="77" t="s">
        <v>289</v>
      </c>
      <c r="D79" s="6" t="s">
        <v>162</v>
      </c>
      <c r="E79" s="79">
        <v>30000</v>
      </c>
      <c r="F79" s="78">
        <v>75000</v>
      </c>
      <c r="G79" s="92">
        <v>75000</v>
      </c>
      <c r="H79" s="57">
        <v>0</v>
      </c>
      <c r="I79" s="57">
        <v>0</v>
      </c>
      <c r="J79" s="57">
        <v>0</v>
      </c>
    </row>
    <row r="80" spans="1:10" ht="102" x14ac:dyDescent="0.2">
      <c r="A80" s="8" t="s">
        <v>119</v>
      </c>
      <c r="B80" s="8" t="s">
        <v>131</v>
      </c>
      <c r="C80" s="16" t="s">
        <v>132</v>
      </c>
      <c r="D80" s="6" t="s">
        <v>120</v>
      </c>
      <c r="E80" s="79">
        <v>10000</v>
      </c>
      <c r="F80" s="78">
        <v>9106.09</v>
      </c>
      <c r="G80" s="92">
        <v>13000</v>
      </c>
      <c r="H80" s="10">
        <v>10000</v>
      </c>
      <c r="I80" s="10">
        <v>11000</v>
      </c>
      <c r="J80" s="10">
        <v>12000</v>
      </c>
    </row>
    <row r="81" spans="1:10" ht="89.25" x14ac:dyDescent="0.2">
      <c r="A81" s="8">
        <v>843</v>
      </c>
      <c r="B81" s="8" t="s">
        <v>133</v>
      </c>
      <c r="C81" s="16" t="s">
        <v>134</v>
      </c>
      <c r="D81" s="6" t="s">
        <v>291</v>
      </c>
      <c r="E81" s="79">
        <v>0</v>
      </c>
      <c r="F81" s="78">
        <v>101699.68</v>
      </c>
      <c r="G81" s="92">
        <v>150000</v>
      </c>
      <c r="H81" s="57">
        <v>0</v>
      </c>
      <c r="I81" s="57">
        <v>0</v>
      </c>
      <c r="J81" s="57">
        <v>0</v>
      </c>
    </row>
    <row r="82" spans="1:10" ht="89.25" x14ac:dyDescent="0.2">
      <c r="A82" s="8">
        <v>875</v>
      </c>
      <c r="B82" s="8" t="s">
        <v>133</v>
      </c>
      <c r="C82" s="16" t="s">
        <v>134</v>
      </c>
      <c r="D82" s="6" t="s">
        <v>246</v>
      </c>
      <c r="E82" s="79">
        <v>0</v>
      </c>
      <c r="F82" s="78">
        <v>4919.1400000000003</v>
      </c>
      <c r="G82" s="92">
        <v>5000</v>
      </c>
      <c r="H82" s="10">
        <v>4000</v>
      </c>
      <c r="I82" s="10">
        <v>4000</v>
      </c>
      <c r="J82" s="10">
        <v>4000</v>
      </c>
    </row>
    <row r="83" spans="1:10" ht="89.25" x14ac:dyDescent="0.2">
      <c r="A83" s="8" t="s">
        <v>119</v>
      </c>
      <c r="B83" s="8" t="s">
        <v>133</v>
      </c>
      <c r="C83" s="16" t="s">
        <v>134</v>
      </c>
      <c r="D83" s="6" t="s">
        <v>120</v>
      </c>
      <c r="E83" s="79">
        <v>103000</v>
      </c>
      <c r="F83" s="78">
        <v>29372.9</v>
      </c>
      <c r="G83" s="92">
        <v>35000</v>
      </c>
      <c r="H83" s="10">
        <v>100000</v>
      </c>
      <c r="I83" s="10">
        <v>100000</v>
      </c>
      <c r="J83" s="10">
        <v>10000</v>
      </c>
    </row>
    <row r="84" spans="1:10" ht="102" x14ac:dyDescent="0.2">
      <c r="A84" s="8" t="s">
        <v>115</v>
      </c>
      <c r="B84" s="8" t="s">
        <v>135</v>
      </c>
      <c r="C84" s="16" t="s">
        <v>136</v>
      </c>
      <c r="D84" s="6" t="s">
        <v>246</v>
      </c>
      <c r="E84" s="79">
        <v>20000</v>
      </c>
      <c r="F84" s="78">
        <v>4645.91</v>
      </c>
      <c r="G84" s="97">
        <v>6000</v>
      </c>
      <c r="H84" s="10">
        <v>4000</v>
      </c>
      <c r="I84" s="10">
        <v>4000</v>
      </c>
      <c r="J84" s="10">
        <v>4000</v>
      </c>
    </row>
    <row r="85" spans="1:10" ht="102" x14ac:dyDescent="0.2">
      <c r="A85" s="8">
        <v>882</v>
      </c>
      <c r="B85" s="8" t="s">
        <v>135</v>
      </c>
      <c r="C85" s="16" t="s">
        <v>136</v>
      </c>
      <c r="D85" s="6" t="s">
        <v>247</v>
      </c>
      <c r="E85" s="79">
        <v>0</v>
      </c>
      <c r="F85" s="78">
        <v>4111.8999999999996</v>
      </c>
      <c r="G85" s="98">
        <v>5000</v>
      </c>
      <c r="H85" s="57">
        <v>0</v>
      </c>
      <c r="I85" s="57">
        <v>0</v>
      </c>
      <c r="J85" s="57">
        <v>0</v>
      </c>
    </row>
    <row r="86" spans="1:10" ht="102" x14ac:dyDescent="0.2">
      <c r="A86" s="8" t="s">
        <v>119</v>
      </c>
      <c r="B86" s="8" t="s">
        <v>135</v>
      </c>
      <c r="C86" s="16" t="s">
        <v>136</v>
      </c>
      <c r="D86" s="6" t="s">
        <v>120</v>
      </c>
      <c r="E86" s="79">
        <v>468000</v>
      </c>
      <c r="F86" s="78">
        <v>904573.07</v>
      </c>
      <c r="G86" s="97">
        <v>1083000</v>
      </c>
      <c r="H86" s="10">
        <v>800000</v>
      </c>
      <c r="I86" s="10">
        <v>830000</v>
      </c>
      <c r="J86" s="10">
        <v>860000</v>
      </c>
    </row>
    <row r="87" spans="1:10" ht="114.75" x14ac:dyDescent="0.2">
      <c r="A87" s="60" t="s">
        <v>18</v>
      </c>
      <c r="B87" s="60" t="s">
        <v>137</v>
      </c>
      <c r="C87" s="12" t="s">
        <v>138</v>
      </c>
      <c r="D87" s="11" t="s">
        <v>0</v>
      </c>
      <c r="E87" s="9">
        <f>E88</f>
        <v>280000</v>
      </c>
      <c r="F87" s="41">
        <f>F88</f>
        <v>502838.72</v>
      </c>
      <c r="G87" s="91">
        <f>G88</f>
        <v>603000</v>
      </c>
      <c r="H87" s="9">
        <f>H88</f>
        <v>300000</v>
      </c>
      <c r="I87" s="9">
        <f t="shared" ref="I87:J87" si="4">I88</f>
        <v>300000</v>
      </c>
      <c r="J87" s="9">
        <f t="shared" si="4"/>
        <v>300000</v>
      </c>
    </row>
    <row r="88" spans="1:10" ht="76.5" x14ac:dyDescent="0.2">
      <c r="A88" s="8" t="s">
        <v>71</v>
      </c>
      <c r="B88" s="8" t="s">
        <v>139</v>
      </c>
      <c r="C88" s="16" t="s">
        <v>140</v>
      </c>
      <c r="D88" s="6" t="s">
        <v>74</v>
      </c>
      <c r="E88" s="81">
        <v>280000</v>
      </c>
      <c r="F88" s="82">
        <v>502838.72</v>
      </c>
      <c r="G88" s="92">
        <v>603000</v>
      </c>
      <c r="H88" s="10">
        <v>300000</v>
      </c>
      <c r="I88" s="10">
        <v>300000</v>
      </c>
      <c r="J88" s="10">
        <v>300000</v>
      </c>
    </row>
    <row r="89" spans="1:10" ht="25.5" x14ac:dyDescent="0.2">
      <c r="A89" s="60" t="s">
        <v>18</v>
      </c>
      <c r="B89" s="60" t="s">
        <v>141</v>
      </c>
      <c r="C89" s="12" t="s">
        <v>142</v>
      </c>
      <c r="D89" s="11" t="s">
        <v>0</v>
      </c>
      <c r="E89" s="9">
        <f>SUM(E90:E93)</f>
        <v>520000</v>
      </c>
      <c r="F89" s="9">
        <f t="shared" ref="F89:J89" si="5">SUM(F90:F93)</f>
        <v>518467.99</v>
      </c>
      <c r="G89" s="99">
        <f t="shared" si="5"/>
        <v>606117</v>
      </c>
      <c r="H89" s="9">
        <f t="shared" si="5"/>
        <v>300000</v>
      </c>
      <c r="I89" s="9">
        <f t="shared" si="5"/>
        <v>300000</v>
      </c>
      <c r="J89" s="9">
        <f t="shared" si="5"/>
        <v>300000</v>
      </c>
    </row>
    <row r="90" spans="1:10" ht="51" x14ac:dyDescent="0.2">
      <c r="A90" s="80" t="s">
        <v>71</v>
      </c>
      <c r="B90" s="76" t="s">
        <v>143</v>
      </c>
      <c r="C90" s="77" t="s">
        <v>144</v>
      </c>
      <c r="D90" s="1" t="s">
        <v>74</v>
      </c>
      <c r="E90" s="81">
        <v>120000</v>
      </c>
      <c r="F90" s="82">
        <v>0</v>
      </c>
      <c r="G90" s="92">
        <v>0</v>
      </c>
      <c r="H90" s="5">
        <v>0</v>
      </c>
      <c r="I90" s="5">
        <v>0</v>
      </c>
      <c r="J90" s="5">
        <v>0</v>
      </c>
    </row>
    <row r="91" spans="1:10" ht="76.5" x14ac:dyDescent="0.2">
      <c r="A91" s="80" t="s">
        <v>71</v>
      </c>
      <c r="B91" s="76" t="s">
        <v>293</v>
      </c>
      <c r="C91" s="77" t="s">
        <v>292</v>
      </c>
      <c r="D91" s="1" t="s">
        <v>74</v>
      </c>
      <c r="E91" s="81">
        <v>400000</v>
      </c>
      <c r="F91" s="82">
        <v>434909.08</v>
      </c>
      <c r="G91" s="92">
        <v>522000</v>
      </c>
      <c r="H91" s="10">
        <v>300000</v>
      </c>
      <c r="I91" s="10">
        <v>300000</v>
      </c>
      <c r="J91" s="10">
        <v>300000</v>
      </c>
    </row>
    <row r="92" spans="1:10" ht="76.5" x14ac:dyDescent="0.2">
      <c r="A92" s="8">
        <v>182</v>
      </c>
      <c r="B92" s="8" t="s">
        <v>145</v>
      </c>
      <c r="C92" s="16" t="s">
        <v>146</v>
      </c>
      <c r="D92" s="6" t="s">
        <v>27</v>
      </c>
      <c r="E92" s="5">
        <v>0</v>
      </c>
      <c r="F92" s="78">
        <v>1116.18</v>
      </c>
      <c r="G92" s="100">
        <v>1117</v>
      </c>
      <c r="H92" s="5">
        <v>0</v>
      </c>
      <c r="I92" s="5">
        <v>0</v>
      </c>
      <c r="J92" s="5">
        <v>0</v>
      </c>
    </row>
    <row r="93" spans="1:10" ht="76.5" x14ac:dyDescent="0.2">
      <c r="A93" s="8" t="s">
        <v>147</v>
      </c>
      <c r="B93" s="8" t="s">
        <v>145</v>
      </c>
      <c r="C93" s="16" t="s">
        <v>146</v>
      </c>
      <c r="D93" s="6" t="s">
        <v>148</v>
      </c>
      <c r="E93" s="5">
        <v>0</v>
      </c>
      <c r="F93" s="78">
        <v>82442.73</v>
      </c>
      <c r="G93" s="93">
        <v>83000</v>
      </c>
      <c r="H93" s="5">
        <v>0</v>
      </c>
      <c r="I93" s="5">
        <v>0</v>
      </c>
      <c r="J93" s="5">
        <v>0</v>
      </c>
    </row>
    <row r="94" spans="1:10" ht="25.5" x14ac:dyDescent="0.2">
      <c r="A94" s="60" t="s">
        <v>18</v>
      </c>
      <c r="B94" s="60" t="s">
        <v>149</v>
      </c>
      <c r="C94" s="12" t="s">
        <v>150</v>
      </c>
      <c r="D94" s="11" t="s">
        <v>0</v>
      </c>
      <c r="E94" s="9">
        <f>E95</f>
        <v>1520000</v>
      </c>
      <c r="F94" s="41">
        <f>F95</f>
        <v>1360507.64</v>
      </c>
      <c r="G94" s="91">
        <f>G95</f>
        <v>1420000</v>
      </c>
      <c r="H94" s="9">
        <f>H95</f>
        <v>336000</v>
      </c>
      <c r="I94" s="9">
        <f t="shared" ref="I94:J94" si="6">I95</f>
        <v>323000</v>
      </c>
      <c r="J94" s="9">
        <f t="shared" si="6"/>
        <v>301000</v>
      </c>
    </row>
    <row r="95" spans="1:10" ht="127.5" x14ac:dyDescent="0.2">
      <c r="A95" s="8" t="s">
        <v>147</v>
      </c>
      <c r="B95" s="8" t="s">
        <v>151</v>
      </c>
      <c r="C95" s="16" t="s">
        <v>152</v>
      </c>
      <c r="D95" s="6" t="s">
        <v>148</v>
      </c>
      <c r="E95" s="79">
        <v>1520000</v>
      </c>
      <c r="F95" s="78">
        <v>1360507.64</v>
      </c>
      <c r="G95" s="92">
        <v>1420000</v>
      </c>
      <c r="H95" s="10">
        <v>336000</v>
      </c>
      <c r="I95" s="10">
        <v>323000</v>
      </c>
      <c r="J95" s="10">
        <v>301000</v>
      </c>
    </row>
    <row r="96" spans="1:10" x14ac:dyDescent="0.2">
      <c r="A96" s="22" t="s">
        <v>71</v>
      </c>
      <c r="B96" s="23" t="s">
        <v>199</v>
      </c>
      <c r="C96" s="24" t="s">
        <v>196</v>
      </c>
      <c r="D96" s="25"/>
      <c r="E96" s="72">
        <v>90600</v>
      </c>
      <c r="F96" s="73">
        <v>82110.84</v>
      </c>
      <c r="G96" s="90">
        <f>G99+G101+G97</f>
        <v>93600</v>
      </c>
      <c r="H96" s="11">
        <v>0</v>
      </c>
      <c r="I96" s="11">
        <v>0</v>
      </c>
      <c r="J96" s="11">
        <v>0</v>
      </c>
    </row>
    <row r="97" spans="1:10" s="2" customFormat="1" x14ac:dyDescent="0.2">
      <c r="A97" s="26" t="s">
        <v>71</v>
      </c>
      <c r="B97" s="27" t="s">
        <v>200</v>
      </c>
      <c r="C97" s="28" t="s">
        <v>197</v>
      </c>
      <c r="D97" s="29"/>
      <c r="E97" s="74">
        <v>0</v>
      </c>
      <c r="F97" s="75">
        <v>-11489.16</v>
      </c>
      <c r="G97" s="91">
        <v>0</v>
      </c>
      <c r="H97" s="11">
        <v>0</v>
      </c>
      <c r="I97" s="11">
        <v>0</v>
      </c>
      <c r="J97" s="11">
        <v>0</v>
      </c>
    </row>
    <row r="98" spans="1:10" ht="38.25" x14ac:dyDescent="0.2">
      <c r="A98" s="30" t="s">
        <v>71</v>
      </c>
      <c r="B98" s="31" t="s">
        <v>201</v>
      </c>
      <c r="C98" s="32" t="s">
        <v>198</v>
      </c>
      <c r="D98" s="1" t="s">
        <v>74</v>
      </c>
      <c r="E98" s="70">
        <v>0</v>
      </c>
      <c r="F98" s="71">
        <v>-11489.16</v>
      </c>
      <c r="G98" s="92">
        <v>0</v>
      </c>
      <c r="H98" s="6">
        <v>0</v>
      </c>
      <c r="I98" s="6">
        <v>0</v>
      </c>
      <c r="J98" s="6">
        <v>0</v>
      </c>
    </row>
    <row r="99" spans="1:10" s="2" customFormat="1" x14ac:dyDescent="0.2">
      <c r="A99" s="26" t="s">
        <v>71</v>
      </c>
      <c r="B99" s="27" t="s">
        <v>202</v>
      </c>
      <c r="C99" s="28" t="s">
        <v>203</v>
      </c>
      <c r="D99" s="11"/>
      <c r="E99" s="74">
        <v>0</v>
      </c>
      <c r="F99" s="75">
        <v>3000</v>
      </c>
      <c r="G99" s="101">
        <f>G100</f>
        <v>3000</v>
      </c>
      <c r="H99" s="11">
        <v>0</v>
      </c>
      <c r="I99" s="11">
        <v>0</v>
      </c>
      <c r="J99" s="11">
        <v>0</v>
      </c>
    </row>
    <row r="100" spans="1:10" ht="38.25" x14ac:dyDescent="0.2">
      <c r="A100" s="30" t="s">
        <v>71</v>
      </c>
      <c r="B100" s="31" t="s">
        <v>204</v>
      </c>
      <c r="C100" s="32" t="s">
        <v>205</v>
      </c>
      <c r="D100" s="1" t="s">
        <v>74</v>
      </c>
      <c r="E100" s="70">
        <v>0</v>
      </c>
      <c r="F100" s="71">
        <v>3000</v>
      </c>
      <c r="G100" s="93">
        <v>3000</v>
      </c>
      <c r="H100" s="6">
        <v>0</v>
      </c>
      <c r="I100" s="6">
        <v>0</v>
      </c>
      <c r="J100" s="6">
        <v>0</v>
      </c>
    </row>
    <row r="101" spans="1:10" x14ac:dyDescent="0.2">
      <c r="A101" s="34" t="s">
        <v>169</v>
      </c>
      <c r="B101" s="22" t="s">
        <v>234</v>
      </c>
      <c r="C101" s="35" t="s">
        <v>232</v>
      </c>
      <c r="D101" s="1"/>
      <c r="E101" s="74">
        <v>90600</v>
      </c>
      <c r="F101" s="75">
        <v>90600</v>
      </c>
      <c r="G101" s="101">
        <v>90600</v>
      </c>
      <c r="H101" s="5">
        <v>0</v>
      </c>
      <c r="I101" s="5">
        <v>0</v>
      </c>
      <c r="J101" s="5">
        <v>0</v>
      </c>
    </row>
    <row r="102" spans="1:10" ht="76.5" x14ac:dyDescent="0.2">
      <c r="A102" s="30" t="s">
        <v>169</v>
      </c>
      <c r="B102" s="36" t="s">
        <v>235</v>
      </c>
      <c r="C102" s="37" t="s">
        <v>233</v>
      </c>
      <c r="D102" s="6" t="s">
        <v>170</v>
      </c>
      <c r="E102" s="79">
        <v>40600</v>
      </c>
      <c r="F102" s="78">
        <v>40600</v>
      </c>
      <c r="G102" s="102">
        <v>40600</v>
      </c>
      <c r="H102" s="5">
        <v>0</v>
      </c>
      <c r="I102" s="5">
        <v>0</v>
      </c>
      <c r="J102" s="5">
        <v>0</v>
      </c>
    </row>
    <row r="103" spans="1:10" ht="38.25" x14ac:dyDescent="0.2">
      <c r="A103" s="30" t="s">
        <v>165</v>
      </c>
      <c r="B103" s="36" t="s">
        <v>235</v>
      </c>
      <c r="C103" s="37" t="s">
        <v>233</v>
      </c>
      <c r="D103" s="6" t="s">
        <v>168</v>
      </c>
      <c r="E103" s="81">
        <v>50000</v>
      </c>
      <c r="F103" s="82">
        <v>50000</v>
      </c>
      <c r="G103" s="103">
        <v>50000</v>
      </c>
      <c r="H103" s="5">
        <v>0</v>
      </c>
      <c r="I103" s="5">
        <v>0</v>
      </c>
      <c r="J103" s="5">
        <v>0</v>
      </c>
    </row>
    <row r="104" spans="1:10" x14ac:dyDescent="0.2">
      <c r="A104" s="60" t="s">
        <v>18</v>
      </c>
      <c r="B104" s="60" t="s">
        <v>153</v>
      </c>
      <c r="C104" s="12" t="s">
        <v>154</v>
      </c>
      <c r="D104" s="11" t="s">
        <v>0</v>
      </c>
      <c r="E104" s="84">
        <v>1311665343.02</v>
      </c>
      <c r="F104" s="85">
        <v>1062220761.36</v>
      </c>
      <c r="G104" s="52">
        <f>G105+G134+G140+G143</f>
        <v>1295532867.8499999</v>
      </c>
      <c r="H104" s="105">
        <v>1010007174.6</v>
      </c>
      <c r="I104" s="105">
        <v>940441980.21000004</v>
      </c>
      <c r="J104" s="105">
        <v>894600166.21000004</v>
      </c>
    </row>
    <row r="105" spans="1:10" ht="38.25" x14ac:dyDescent="0.2">
      <c r="A105" s="60" t="s">
        <v>18</v>
      </c>
      <c r="B105" s="60" t="s">
        <v>155</v>
      </c>
      <c r="C105" s="12" t="s">
        <v>156</v>
      </c>
      <c r="D105" s="11" t="s">
        <v>0</v>
      </c>
      <c r="E105" s="72">
        <v>1304965441.78</v>
      </c>
      <c r="F105" s="73">
        <v>1056880885.16</v>
      </c>
      <c r="G105" s="53">
        <f>G106+G110+G119+G126</f>
        <v>1288632301.8099999</v>
      </c>
      <c r="H105" s="105">
        <v>1010007174.6</v>
      </c>
      <c r="I105" s="105">
        <v>940441980.21000004</v>
      </c>
      <c r="J105" s="105">
        <v>894600166.21000004</v>
      </c>
    </row>
    <row r="106" spans="1:10" ht="25.5" x14ac:dyDescent="0.2">
      <c r="A106" s="60" t="s">
        <v>18</v>
      </c>
      <c r="B106" s="60" t="s">
        <v>157</v>
      </c>
      <c r="C106" s="12" t="s">
        <v>158</v>
      </c>
      <c r="D106" s="11" t="s">
        <v>0</v>
      </c>
      <c r="E106" s="74">
        <v>207759317.99000001</v>
      </c>
      <c r="F106" s="75">
        <v>174110067.99000001</v>
      </c>
      <c r="G106" s="51">
        <f>G107+G108+G109</f>
        <v>207759317.99000001</v>
      </c>
      <c r="H106" s="105">
        <v>166956200</v>
      </c>
      <c r="I106" s="105">
        <v>106197900</v>
      </c>
      <c r="J106" s="105">
        <v>60353200</v>
      </c>
    </row>
    <row r="107" spans="1:10" ht="51" x14ac:dyDescent="0.2">
      <c r="A107" s="8" t="s">
        <v>159</v>
      </c>
      <c r="B107" s="8" t="s">
        <v>160</v>
      </c>
      <c r="C107" s="16" t="s">
        <v>161</v>
      </c>
      <c r="D107" s="6" t="s">
        <v>162</v>
      </c>
      <c r="E107" s="70">
        <v>201769315.31</v>
      </c>
      <c r="F107" s="71">
        <v>168120065.31</v>
      </c>
      <c r="G107" s="5">
        <v>201769315.31</v>
      </c>
      <c r="H107" s="106">
        <v>112969700</v>
      </c>
      <c r="I107" s="106">
        <v>106197900</v>
      </c>
      <c r="J107" s="106">
        <v>60353200</v>
      </c>
    </row>
    <row r="108" spans="1:10" ht="51" x14ac:dyDescent="0.2">
      <c r="A108" s="8" t="s">
        <v>159</v>
      </c>
      <c r="B108" s="20" t="s">
        <v>209</v>
      </c>
      <c r="C108" s="21" t="s">
        <v>206</v>
      </c>
      <c r="D108" s="6" t="s">
        <v>162</v>
      </c>
      <c r="E108" s="5">
        <v>0</v>
      </c>
      <c r="F108" s="5">
        <v>0</v>
      </c>
      <c r="G108" s="5">
        <v>0</v>
      </c>
      <c r="H108" s="106">
        <v>53986500</v>
      </c>
      <c r="I108" s="5">
        <v>0</v>
      </c>
      <c r="J108" s="5">
        <v>0</v>
      </c>
    </row>
    <row r="109" spans="1:10" ht="51" x14ac:dyDescent="0.2">
      <c r="A109" s="8" t="s">
        <v>159</v>
      </c>
      <c r="B109" s="20" t="s">
        <v>208</v>
      </c>
      <c r="C109" s="21" t="s">
        <v>207</v>
      </c>
      <c r="D109" s="6" t="s">
        <v>162</v>
      </c>
      <c r="E109" s="70">
        <v>5990002.6799999997</v>
      </c>
      <c r="F109" s="71">
        <v>5990002.6799999997</v>
      </c>
      <c r="G109" s="5">
        <v>5990002.6799999997</v>
      </c>
      <c r="H109" s="5">
        <v>0</v>
      </c>
      <c r="I109" s="5">
        <v>0</v>
      </c>
      <c r="J109" s="5">
        <v>0</v>
      </c>
    </row>
    <row r="110" spans="1:10" ht="38.25" x14ac:dyDescent="0.2">
      <c r="A110" s="60" t="s">
        <v>18</v>
      </c>
      <c r="B110" s="60" t="s">
        <v>163</v>
      </c>
      <c r="C110" s="12" t="s">
        <v>164</v>
      </c>
      <c r="D110" s="11" t="s">
        <v>0</v>
      </c>
      <c r="E110" s="74">
        <v>425481033.62</v>
      </c>
      <c r="F110" s="75">
        <v>336246575.81</v>
      </c>
      <c r="G110" s="51">
        <f>SUM(G111:G118)</f>
        <v>408091699.48000002</v>
      </c>
      <c r="H110" s="105">
        <v>240643202.52000001</v>
      </c>
      <c r="I110" s="105">
        <v>237077033.13</v>
      </c>
      <c r="J110" s="105">
        <v>237077033.13</v>
      </c>
    </row>
    <row r="111" spans="1:10" ht="63.75" x14ac:dyDescent="0.2">
      <c r="A111" s="8" t="s">
        <v>165</v>
      </c>
      <c r="B111" s="8" t="s">
        <v>166</v>
      </c>
      <c r="C111" s="16" t="s">
        <v>167</v>
      </c>
      <c r="D111" s="6" t="s">
        <v>168</v>
      </c>
      <c r="E111" s="70">
        <v>10367800</v>
      </c>
      <c r="F111" s="71">
        <v>7400000</v>
      </c>
      <c r="G111" s="5">
        <v>10367800</v>
      </c>
      <c r="H111" s="5">
        <v>0</v>
      </c>
      <c r="I111" s="5">
        <v>0</v>
      </c>
      <c r="J111" s="5">
        <v>0</v>
      </c>
    </row>
    <row r="112" spans="1:10" ht="38.25" x14ac:dyDescent="0.2">
      <c r="A112" s="8">
        <v>923</v>
      </c>
      <c r="B112" s="20" t="s">
        <v>210</v>
      </c>
      <c r="C112" s="21" t="s">
        <v>250</v>
      </c>
      <c r="D112" s="6" t="s">
        <v>74</v>
      </c>
      <c r="E112" s="70">
        <v>628229.94999999995</v>
      </c>
      <c r="F112" s="71">
        <v>628229.94999999995</v>
      </c>
      <c r="G112" s="5">
        <v>628229.94999999995</v>
      </c>
      <c r="H112" s="106">
        <v>240643202.52000001</v>
      </c>
      <c r="I112" s="106">
        <v>237077033.13</v>
      </c>
      <c r="J112" s="106">
        <v>237077033.13</v>
      </c>
    </row>
    <row r="113" spans="1:10" ht="76.5" x14ac:dyDescent="0.2">
      <c r="A113" s="8" t="s">
        <v>169</v>
      </c>
      <c r="B113" s="20" t="s">
        <v>212</v>
      </c>
      <c r="C113" s="21" t="s">
        <v>211</v>
      </c>
      <c r="D113" s="6" t="s">
        <v>170</v>
      </c>
      <c r="E113" s="70">
        <v>4286681.33</v>
      </c>
      <c r="F113" s="71">
        <v>4286681.33</v>
      </c>
      <c r="G113" s="5">
        <v>4286681.33</v>
      </c>
      <c r="H113" s="5">
        <v>0</v>
      </c>
      <c r="I113" s="5">
        <v>0</v>
      </c>
      <c r="J113" s="5">
        <v>0</v>
      </c>
    </row>
    <row r="114" spans="1:10" ht="38.25" x14ac:dyDescent="0.2">
      <c r="A114" s="8" t="s">
        <v>165</v>
      </c>
      <c r="B114" s="8" t="s">
        <v>171</v>
      </c>
      <c r="C114" s="16" t="s">
        <v>172</v>
      </c>
      <c r="D114" s="6" t="s">
        <v>168</v>
      </c>
      <c r="E114" s="70">
        <v>102196871.97</v>
      </c>
      <c r="F114" s="71">
        <v>99423585.670000002</v>
      </c>
      <c r="G114" s="5">
        <v>99423585.670000002</v>
      </c>
      <c r="H114" s="5">
        <v>0</v>
      </c>
      <c r="I114" s="5">
        <v>0</v>
      </c>
      <c r="J114" s="5">
        <v>0</v>
      </c>
    </row>
    <row r="115" spans="1:10" ht="38.25" x14ac:dyDescent="0.2">
      <c r="A115" s="8" t="s">
        <v>71</v>
      </c>
      <c r="B115" s="8" t="s">
        <v>173</v>
      </c>
      <c r="C115" s="16" t="s">
        <v>174</v>
      </c>
      <c r="D115" s="6" t="s">
        <v>74</v>
      </c>
      <c r="E115" s="81">
        <v>33565167.149999999</v>
      </c>
      <c r="F115" s="82">
        <v>26788601.199999999</v>
      </c>
      <c r="G115" s="87">
        <v>33565167.149999999</v>
      </c>
      <c r="H115" s="10">
        <v>18518691.52</v>
      </c>
      <c r="I115" s="10">
        <v>14952522.130000001</v>
      </c>
      <c r="J115" s="10">
        <v>14952522.130000001</v>
      </c>
    </row>
    <row r="116" spans="1:10" ht="76.5" x14ac:dyDescent="0.2">
      <c r="A116" s="8" t="s">
        <v>169</v>
      </c>
      <c r="B116" s="8" t="s">
        <v>173</v>
      </c>
      <c r="C116" s="16" t="s">
        <v>174</v>
      </c>
      <c r="D116" s="6" t="s">
        <v>170</v>
      </c>
      <c r="E116" s="81">
        <v>71786365.819999993</v>
      </c>
      <c r="F116" s="82">
        <v>59956807.32</v>
      </c>
      <c r="G116" s="87">
        <v>71786365.819999993</v>
      </c>
      <c r="H116" s="10">
        <v>57614900</v>
      </c>
      <c r="I116" s="10">
        <v>57614900</v>
      </c>
      <c r="J116" s="10">
        <v>57614900</v>
      </c>
    </row>
    <row r="117" spans="1:10" ht="38.25" x14ac:dyDescent="0.2">
      <c r="A117" s="8" t="s">
        <v>165</v>
      </c>
      <c r="B117" s="8" t="s">
        <v>173</v>
      </c>
      <c r="C117" s="16" t="s">
        <v>174</v>
      </c>
      <c r="D117" s="6" t="s">
        <v>168</v>
      </c>
      <c r="E117" s="81">
        <v>25605194.399999999</v>
      </c>
      <c r="F117" s="82">
        <v>25474294.399999999</v>
      </c>
      <c r="G117" s="87">
        <v>26381714.559999999</v>
      </c>
      <c r="H117" s="5">
        <v>0</v>
      </c>
      <c r="I117" s="5">
        <v>0</v>
      </c>
      <c r="J117" s="5">
        <v>0</v>
      </c>
    </row>
    <row r="118" spans="1:10" ht="51" x14ac:dyDescent="0.2">
      <c r="A118" s="8" t="s">
        <v>159</v>
      </c>
      <c r="B118" s="8" t="s">
        <v>173</v>
      </c>
      <c r="C118" s="16" t="s">
        <v>174</v>
      </c>
      <c r="D118" s="6" t="s">
        <v>162</v>
      </c>
      <c r="E118" s="81">
        <v>177044723</v>
      </c>
      <c r="F118" s="82">
        <v>112288375.94</v>
      </c>
      <c r="G118" s="57">
        <v>161652155</v>
      </c>
      <c r="H118" s="10">
        <v>164509611</v>
      </c>
      <c r="I118" s="10">
        <v>164509611</v>
      </c>
      <c r="J118" s="10">
        <v>164509611</v>
      </c>
    </row>
    <row r="119" spans="1:10" ht="25.5" x14ac:dyDescent="0.2">
      <c r="A119" s="60" t="s">
        <v>18</v>
      </c>
      <c r="B119" s="60" t="s">
        <v>175</v>
      </c>
      <c r="C119" s="12" t="s">
        <v>176</v>
      </c>
      <c r="D119" s="11" t="s">
        <v>0</v>
      </c>
      <c r="E119" s="74">
        <v>610212620.16999996</v>
      </c>
      <c r="F119" s="75">
        <v>494699228.36000001</v>
      </c>
      <c r="G119" s="33">
        <f>SUM(G120:G125)</f>
        <v>611268814.34000003</v>
      </c>
      <c r="H119" s="105">
        <v>597553550.08000004</v>
      </c>
      <c r="I119" s="105">
        <v>597167047.08000004</v>
      </c>
      <c r="J119" s="105">
        <v>597169933.08000004</v>
      </c>
    </row>
    <row r="120" spans="1:10" ht="38.25" x14ac:dyDescent="0.2">
      <c r="A120" s="8" t="s">
        <v>71</v>
      </c>
      <c r="B120" s="8" t="s">
        <v>177</v>
      </c>
      <c r="C120" s="16" t="s">
        <v>178</v>
      </c>
      <c r="D120" s="6" t="s">
        <v>74</v>
      </c>
      <c r="E120" s="81">
        <v>19532430.170000002</v>
      </c>
      <c r="F120" s="82">
        <v>17415980.289999999</v>
      </c>
      <c r="G120" s="88">
        <v>23644424.34</v>
      </c>
      <c r="H120" s="105">
        <v>19108401.079999998</v>
      </c>
      <c r="I120" s="105">
        <v>19075501.079999998</v>
      </c>
      <c r="J120" s="105">
        <v>19085268.079999998</v>
      </c>
    </row>
    <row r="121" spans="1:10" ht="51" x14ac:dyDescent="0.2">
      <c r="A121" s="8" t="s">
        <v>159</v>
      </c>
      <c r="B121" s="8" t="s">
        <v>177</v>
      </c>
      <c r="C121" s="16" t="s">
        <v>178</v>
      </c>
      <c r="D121" s="6" t="s">
        <v>162</v>
      </c>
      <c r="E121" s="81">
        <v>10172300</v>
      </c>
      <c r="F121" s="82">
        <v>7584800</v>
      </c>
      <c r="G121" s="88">
        <v>9172300</v>
      </c>
      <c r="H121" s="10">
        <v>9159800</v>
      </c>
      <c r="I121" s="10">
        <v>9150200</v>
      </c>
      <c r="J121" s="10">
        <v>9140700</v>
      </c>
    </row>
    <row r="122" spans="1:10" ht="89.25" x14ac:dyDescent="0.2">
      <c r="A122" s="8" t="s">
        <v>165</v>
      </c>
      <c r="B122" s="8" t="s">
        <v>179</v>
      </c>
      <c r="C122" s="16" t="s">
        <v>180</v>
      </c>
      <c r="D122" s="6" t="s">
        <v>168</v>
      </c>
      <c r="E122" s="70">
        <v>5555800</v>
      </c>
      <c r="F122" s="71">
        <v>2519408.71</v>
      </c>
      <c r="G122" s="5">
        <v>3500000</v>
      </c>
      <c r="H122" s="106">
        <v>3717800</v>
      </c>
      <c r="I122" s="106">
        <v>3717800</v>
      </c>
      <c r="J122" s="106">
        <v>3717800</v>
      </c>
    </row>
    <row r="123" spans="1:10" ht="63.75" x14ac:dyDescent="0.2">
      <c r="A123" s="8" t="s">
        <v>71</v>
      </c>
      <c r="B123" s="8" t="s">
        <v>181</v>
      </c>
      <c r="C123" s="16" t="s">
        <v>182</v>
      </c>
      <c r="D123" s="6" t="s">
        <v>74</v>
      </c>
      <c r="E123" s="70">
        <v>10011893</v>
      </c>
      <c r="F123" s="71">
        <v>6663732</v>
      </c>
      <c r="G123" s="89">
        <v>10011893</v>
      </c>
      <c r="H123" s="106">
        <v>10366153</v>
      </c>
      <c r="I123" s="106">
        <v>10366153</v>
      </c>
      <c r="J123" s="106">
        <v>10366153</v>
      </c>
    </row>
    <row r="124" spans="1:10" ht="63.75" x14ac:dyDescent="0.2">
      <c r="A124" s="8" t="s">
        <v>71</v>
      </c>
      <c r="B124" s="8" t="s">
        <v>183</v>
      </c>
      <c r="C124" s="16" t="s">
        <v>184</v>
      </c>
      <c r="D124" s="6" t="s">
        <v>74</v>
      </c>
      <c r="E124" s="70">
        <v>37197</v>
      </c>
      <c r="F124" s="71">
        <v>23089.26</v>
      </c>
      <c r="G124" s="5">
        <v>37197</v>
      </c>
      <c r="H124" s="106">
        <v>374996</v>
      </c>
      <c r="I124" s="106">
        <v>30993</v>
      </c>
      <c r="J124" s="106">
        <v>33612</v>
      </c>
    </row>
    <row r="125" spans="1:10" ht="38.25" x14ac:dyDescent="0.2">
      <c r="A125" s="8" t="s">
        <v>165</v>
      </c>
      <c r="B125" s="8" t="s">
        <v>185</v>
      </c>
      <c r="C125" s="16" t="s">
        <v>186</v>
      </c>
      <c r="D125" s="6" t="s">
        <v>168</v>
      </c>
      <c r="E125" s="70">
        <v>564903000</v>
      </c>
      <c r="F125" s="71">
        <v>460492218.10000002</v>
      </c>
      <c r="G125" s="5">
        <v>564903000</v>
      </c>
      <c r="H125" s="106">
        <v>554826400</v>
      </c>
      <c r="I125" s="106">
        <v>554826400</v>
      </c>
      <c r="J125" s="106">
        <v>554826400</v>
      </c>
    </row>
    <row r="126" spans="1:10" x14ac:dyDescent="0.2">
      <c r="A126" s="60" t="s">
        <v>18</v>
      </c>
      <c r="B126" s="60" t="s">
        <v>187</v>
      </c>
      <c r="C126" s="12" t="s">
        <v>188</v>
      </c>
      <c r="D126" s="11" t="s">
        <v>0</v>
      </c>
      <c r="E126" s="74">
        <v>61512470</v>
      </c>
      <c r="F126" s="75">
        <v>51825013</v>
      </c>
      <c r="G126" s="33">
        <v>61512470</v>
      </c>
      <c r="H126" s="105">
        <v>4854222</v>
      </c>
      <c r="I126" s="9">
        <v>0</v>
      </c>
      <c r="J126" s="9">
        <v>0</v>
      </c>
    </row>
    <row r="127" spans="1:10" ht="63.75" x14ac:dyDescent="0.2">
      <c r="A127" s="80" t="s">
        <v>71</v>
      </c>
      <c r="B127" s="76" t="s">
        <v>189</v>
      </c>
      <c r="C127" s="77" t="s">
        <v>190</v>
      </c>
      <c r="D127" s="6" t="s">
        <v>74</v>
      </c>
      <c r="E127" s="81">
        <v>142500</v>
      </c>
      <c r="F127" s="82">
        <v>142500</v>
      </c>
      <c r="G127" s="87">
        <v>142500</v>
      </c>
      <c r="H127" s="106">
        <v>4854222</v>
      </c>
      <c r="I127" s="10">
        <v>0</v>
      </c>
      <c r="J127" s="10">
        <v>0</v>
      </c>
    </row>
    <row r="128" spans="1:10" ht="63.75" x14ac:dyDescent="0.2">
      <c r="A128" s="80" t="s">
        <v>159</v>
      </c>
      <c r="B128" s="76" t="s">
        <v>189</v>
      </c>
      <c r="C128" s="77" t="s">
        <v>190</v>
      </c>
      <c r="D128" s="6" t="s">
        <v>162</v>
      </c>
      <c r="E128" s="81">
        <v>4153626</v>
      </c>
      <c r="F128" s="82">
        <v>3392223</v>
      </c>
      <c r="G128" s="87">
        <v>4153626</v>
      </c>
      <c r="H128" s="106">
        <v>4854222</v>
      </c>
      <c r="I128" s="10">
        <v>0</v>
      </c>
      <c r="J128" s="10">
        <v>0</v>
      </c>
    </row>
    <row r="129" spans="1:10" ht="178.5" x14ac:dyDescent="0.2">
      <c r="A129" s="80" t="s">
        <v>165</v>
      </c>
      <c r="B129" s="76" t="s">
        <v>249</v>
      </c>
      <c r="C129" s="77" t="s">
        <v>294</v>
      </c>
      <c r="D129" s="6" t="s">
        <v>168</v>
      </c>
      <c r="E129" s="81">
        <v>1992900</v>
      </c>
      <c r="F129" s="82">
        <v>1660750</v>
      </c>
      <c r="G129" s="87">
        <v>1992900</v>
      </c>
      <c r="H129" s="10">
        <v>0</v>
      </c>
      <c r="I129" s="10">
        <v>0</v>
      </c>
      <c r="J129" s="10">
        <v>0</v>
      </c>
    </row>
    <row r="130" spans="1:10" ht="89.25" x14ac:dyDescent="0.2">
      <c r="A130" s="80" t="s">
        <v>165</v>
      </c>
      <c r="B130" s="76" t="s">
        <v>229</v>
      </c>
      <c r="C130" s="77" t="s">
        <v>230</v>
      </c>
      <c r="D130" s="6" t="s">
        <v>168</v>
      </c>
      <c r="E130" s="81">
        <v>5856144</v>
      </c>
      <c r="F130" s="82">
        <v>4880120</v>
      </c>
      <c r="G130" s="87">
        <v>5856144</v>
      </c>
      <c r="H130" s="10">
        <v>0</v>
      </c>
      <c r="I130" s="10">
        <v>0</v>
      </c>
      <c r="J130" s="10">
        <v>0</v>
      </c>
    </row>
    <row r="131" spans="1:10" ht="140.25" x14ac:dyDescent="0.2">
      <c r="A131" s="80" t="s">
        <v>165</v>
      </c>
      <c r="B131" s="76" t="s">
        <v>191</v>
      </c>
      <c r="C131" s="77" t="s">
        <v>295</v>
      </c>
      <c r="D131" s="6" t="s">
        <v>168</v>
      </c>
      <c r="E131" s="81">
        <v>45707300</v>
      </c>
      <c r="F131" s="82">
        <v>38089420</v>
      </c>
      <c r="G131" s="87">
        <v>45707300</v>
      </c>
      <c r="H131" s="10">
        <v>0</v>
      </c>
      <c r="I131" s="10">
        <v>0</v>
      </c>
      <c r="J131" s="10">
        <v>0</v>
      </c>
    </row>
    <row r="132" spans="1:10" ht="76.5" x14ac:dyDescent="0.2">
      <c r="A132" s="30" t="s">
        <v>169</v>
      </c>
      <c r="B132" s="20" t="s">
        <v>214</v>
      </c>
      <c r="C132" s="21" t="s">
        <v>213</v>
      </c>
      <c r="D132" s="6" t="s">
        <v>170</v>
      </c>
      <c r="E132" s="81">
        <v>1000000</v>
      </c>
      <c r="F132" s="82">
        <v>1000000</v>
      </c>
      <c r="G132" s="87">
        <v>1000000</v>
      </c>
      <c r="H132" s="10">
        <v>0</v>
      </c>
      <c r="I132" s="10">
        <v>0</v>
      </c>
      <c r="J132" s="10">
        <v>0</v>
      </c>
    </row>
    <row r="133" spans="1:10" ht="38.25" x14ac:dyDescent="0.2">
      <c r="A133" s="30" t="s">
        <v>165</v>
      </c>
      <c r="B133" s="20" t="s">
        <v>214</v>
      </c>
      <c r="C133" s="21" t="s">
        <v>213</v>
      </c>
      <c r="D133" s="6" t="s">
        <v>168</v>
      </c>
      <c r="E133" s="81">
        <v>2660000</v>
      </c>
      <c r="F133" s="82">
        <v>2660000</v>
      </c>
      <c r="G133" s="87">
        <v>2660000</v>
      </c>
      <c r="H133" s="10">
        <v>0</v>
      </c>
      <c r="I133" s="10">
        <v>0</v>
      </c>
      <c r="J133" s="10">
        <v>0</v>
      </c>
    </row>
    <row r="134" spans="1:10" x14ac:dyDescent="0.2">
      <c r="A134" s="60" t="s">
        <v>18</v>
      </c>
      <c r="B134" s="38" t="s">
        <v>221</v>
      </c>
      <c r="C134" s="39" t="s">
        <v>215</v>
      </c>
      <c r="D134" s="6"/>
      <c r="E134" s="72">
        <v>7188000</v>
      </c>
      <c r="F134" s="73">
        <v>5814800</v>
      </c>
      <c r="G134" s="40">
        <f>G135</f>
        <v>7364800</v>
      </c>
      <c r="H134" s="9">
        <v>0</v>
      </c>
      <c r="I134" s="9">
        <v>0</v>
      </c>
      <c r="J134" s="9">
        <v>0</v>
      </c>
    </row>
    <row r="135" spans="1:10" ht="25.5" x14ac:dyDescent="0.2">
      <c r="A135" s="86" t="s">
        <v>18</v>
      </c>
      <c r="B135" s="36" t="s">
        <v>218</v>
      </c>
      <c r="C135" s="37" t="s">
        <v>216</v>
      </c>
      <c r="D135" s="6"/>
      <c r="E135" s="74">
        <v>7188000</v>
      </c>
      <c r="F135" s="75">
        <v>5814800</v>
      </c>
      <c r="G135" s="33">
        <f>G136+G137</f>
        <v>7364800</v>
      </c>
      <c r="H135" s="9">
        <v>0</v>
      </c>
      <c r="I135" s="9">
        <v>0</v>
      </c>
      <c r="J135" s="9">
        <v>0</v>
      </c>
    </row>
    <row r="136" spans="1:10" ht="51" x14ac:dyDescent="0.2">
      <c r="A136" s="8">
        <v>923</v>
      </c>
      <c r="B136" s="20" t="s">
        <v>219</v>
      </c>
      <c r="C136" s="21" t="s">
        <v>217</v>
      </c>
      <c r="D136" s="6" t="s">
        <v>74</v>
      </c>
      <c r="E136" s="70">
        <v>75500</v>
      </c>
      <c r="F136" s="71">
        <v>252300</v>
      </c>
      <c r="G136" s="58">
        <v>82300</v>
      </c>
      <c r="H136" s="10">
        <v>0</v>
      </c>
      <c r="I136" s="10">
        <v>0</v>
      </c>
      <c r="J136" s="10">
        <v>0</v>
      </c>
    </row>
    <row r="137" spans="1:10" ht="38.25" x14ac:dyDescent="0.2">
      <c r="A137" s="8">
        <v>923</v>
      </c>
      <c r="B137" s="20" t="s">
        <v>220</v>
      </c>
      <c r="C137" s="21" t="s">
        <v>216</v>
      </c>
      <c r="D137" s="6" t="s">
        <v>74</v>
      </c>
      <c r="E137" s="70">
        <v>7112500</v>
      </c>
      <c r="F137" s="71">
        <v>5562500</v>
      </c>
      <c r="G137" s="58">
        <v>7282500</v>
      </c>
      <c r="H137" s="10">
        <v>0</v>
      </c>
      <c r="I137" s="10">
        <v>0</v>
      </c>
      <c r="J137" s="10">
        <v>0</v>
      </c>
    </row>
    <row r="138" spans="1:10" ht="114.75" x14ac:dyDescent="0.2">
      <c r="A138" s="22" t="s">
        <v>18</v>
      </c>
      <c r="B138" s="23" t="s">
        <v>244</v>
      </c>
      <c r="C138" s="24" t="s">
        <v>242</v>
      </c>
      <c r="D138" s="6"/>
      <c r="E138" s="72">
        <v>0</v>
      </c>
      <c r="F138" s="73">
        <v>-10689.84</v>
      </c>
      <c r="G138" s="54">
        <v>0</v>
      </c>
      <c r="H138" s="15">
        <v>0</v>
      </c>
      <c r="I138" s="15">
        <v>0</v>
      </c>
      <c r="J138" s="15">
        <v>0</v>
      </c>
    </row>
    <row r="139" spans="1:10" ht="102" x14ac:dyDescent="0.2">
      <c r="A139" s="42" t="s">
        <v>159</v>
      </c>
      <c r="B139" s="43" t="s">
        <v>245</v>
      </c>
      <c r="C139" s="44" t="s">
        <v>243</v>
      </c>
      <c r="D139" s="6" t="s">
        <v>162</v>
      </c>
      <c r="E139" s="107">
        <v>0</v>
      </c>
      <c r="F139" s="108">
        <v>-10689.84</v>
      </c>
      <c r="G139" s="55">
        <v>0</v>
      </c>
      <c r="H139" s="5">
        <v>0</v>
      </c>
      <c r="I139" s="5">
        <v>0</v>
      </c>
      <c r="J139" s="5">
        <v>0</v>
      </c>
    </row>
    <row r="140" spans="1:10" ht="76.5" x14ac:dyDescent="0.2">
      <c r="A140" s="22" t="s">
        <v>18</v>
      </c>
      <c r="B140" s="23" t="s">
        <v>225</v>
      </c>
      <c r="C140" s="24" t="s">
        <v>222</v>
      </c>
      <c r="D140" s="6"/>
      <c r="E140" s="72">
        <v>0</v>
      </c>
      <c r="F140" s="73">
        <v>23864.799999999999</v>
      </c>
      <c r="G140" s="46">
        <v>23864.799999999999</v>
      </c>
      <c r="H140" s="9">
        <v>0</v>
      </c>
      <c r="I140" s="9">
        <v>0</v>
      </c>
      <c r="J140" s="9">
        <v>0</v>
      </c>
    </row>
    <row r="141" spans="1:10" ht="89.25" x14ac:dyDescent="0.2">
      <c r="A141" s="42" t="s">
        <v>18</v>
      </c>
      <c r="B141" s="43" t="s">
        <v>226</v>
      </c>
      <c r="C141" s="44" t="s">
        <v>223</v>
      </c>
      <c r="D141" s="6"/>
      <c r="E141" s="107">
        <v>0</v>
      </c>
      <c r="F141" s="108">
        <v>23864.799999999999</v>
      </c>
      <c r="G141" s="109">
        <v>23864.799999999999</v>
      </c>
      <c r="H141" s="10">
        <v>0</v>
      </c>
      <c r="I141" s="10">
        <v>0</v>
      </c>
      <c r="J141" s="10">
        <v>0</v>
      </c>
    </row>
    <row r="142" spans="1:10" ht="89.25" x14ac:dyDescent="0.2">
      <c r="A142" s="30" t="s">
        <v>71</v>
      </c>
      <c r="B142" s="31" t="s">
        <v>227</v>
      </c>
      <c r="C142" s="32" t="s">
        <v>224</v>
      </c>
      <c r="D142" s="6" t="s">
        <v>74</v>
      </c>
      <c r="E142" s="70">
        <v>0</v>
      </c>
      <c r="F142" s="71">
        <v>23864.799999999999</v>
      </c>
      <c r="G142" s="17">
        <v>23864.799999999999</v>
      </c>
      <c r="H142" s="10">
        <v>0</v>
      </c>
      <c r="I142" s="10">
        <v>0</v>
      </c>
      <c r="J142" s="10">
        <v>0</v>
      </c>
    </row>
    <row r="143" spans="1:10" ht="51" x14ac:dyDescent="0.2">
      <c r="A143" s="22" t="s">
        <v>18</v>
      </c>
      <c r="B143" s="23" t="s">
        <v>239</v>
      </c>
      <c r="C143" s="24" t="s">
        <v>236</v>
      </c>
      <c r="D143" s="6"/>
      <c r="E143" s="72">
        <v>-488098.76</v>
      </c>
      <c r="F143" s="73">
        <v>-488098.76</v>
      </c>
      <c r="G143" s="46">
        <v>-488098.76</v>
      </c>
      <c r="H143" s="15">
        <v>0</v>
      </c>
      <c r="I143" s="15">
        <v>0</v>
      </c>
      <c r="J143" s="15">
        <v>0</v>
      </c>
    </row>
    <row r="144" spans="1:10" ht="51" x14ac:dyDescent="0.2">
      <c r="A144" s="42" t="s">
        <v>18</v>
      </c>
      <c r="B144" s="43" t="s">
        <v>240</v>
      </c>
      <c r="C144" s="44" t="s">
        <v>237</v>
      </c>
      <c r="D144" s="6"/>
      <c r="E144" s="74">
        <v>-488098.76</v>
      </c>
      <c r="F144" s="75">
        <v>-488098.76</v>
      </c>
      <c r="G144" s="41">
        <v>-488098.76</v>
      </c>
      <c r="H144" s="15">
        <v>0</v>
      </c>
      <c r="I144" s="15">
        <v>0</v>
      </c>
      <c r="J144" s="15">
        <v>0</v>
      </c>
    </row>
    <row r="145" spans="1:10" ht="51" x14ac:dyDescent="0.2">
      <c r="A145" s="30" t="s">
        <v>71</v>
      </c>
      <c r="B145" s="31" t="s">
        <v>241</v>
      </c>
      <c r="C145" s="32" t="s">
        <v>238</v>
      </c>
      <c r="D145" s="6" t="s">
        <v>74</v>
      </c>
      <c r="E145" s="70">
        <v>-488098.76</v>
      </c>
      <c r="F145" s="71">
        <v>-488098.76</v>
      </c>
      <c r="G145" s="17">
        <v>-488098.76</v>
      </c>
      <c r="H145" s="5">
        <v>0</v>
      </c>
      <c r="I145" s="5">
        <v>0</v>
      </c>
      <c r="J145" s="5">
        <v>0</v>
      </c>
    </row>
    <row r="146" spans="1:10" x14ac:dyDescent="0.2">
      <c r="A146" s="16" t="s">
        <v>0</v>
      </c>
      <c r="B146" s="16" t="s">
        <v>0</v>
      </c>
      <c r="C146" s="12" t="s">
        <v>192</v>
      </c>
      <c r="D146" s="16" t="s">
        <v>0</v>
      </c>
      <c r="E146" s="50">
        <f>E6+E104</f>
        <v>1730316216.77</v>
      </c>
      <c r="F146" s="45">
        <f>F6+F104</f>
        <v>1418640025.01</v>
      </c>
      <c r="G146" s="56">
        <f>G6+G104</f>
        <v>1739838114.8499999</v>
      </c>
      <c r="H146" s="45">
        <f>H6+H104</f>
        <v>1449705364.5999999</v>
      </c>
      <c r="I146" s="45">
        <f>I6+I104</f>
        <v>1406344100.21</v>
      </c>
      <c r="J146" s="45">
        <f>J6+J104</f>
        <v>1375628326.21</v>
      </c>
    </row>
  </sheetData>
  <mergeCells count="9">
    <mergeCell ref="A1:J1"/>
    <mergeCell ref="A3:A4"/>
    <mergeCell ref="B3:B4"/>
    <mergeCell ref="C3:C4"/>
    <mergeCell ref="D3:D4"/>
    <mergeCell ref="E3:E4"/>
    <mergeCell ref="F3:F4"/>
    <mergeCell ref="G3:G4"/>
    <mergeCell ref="H3:J3"/>
  </mergeCells>
  <pageMargins left="0.39370078740157483" right="0.39370078740157483" top="0.39370078740157483" bottom="0.39370078740157483" header="0.31496062992125984" footer="0.31496062992125984"/>
  <pageSetup paperSize="9" scale="61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2025-11-13T13:38:52Z</dcterms:modified>
</cp:coreProperties>
</file>